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30" windowHeight="11580"/>
  </bookViews>
  <sheets>
    <sheet name="Плододаващи череши" sheetId="1" r:id="rId1"/>
  </sheets>
  <definedNames>
    <definedName name="_xlnm.Print_Area" localSheetId="0">'Плододаващи череши'!$A$1:$P$51</definedName>
  </definedNames>
  <calcPr calcId="145621"/>
</workbook>
</file>

<file path=xl/calcChain.xml><?xml version="1.0" encoding="utf-8"?>
<calcChain xmlns="http://schemas.openxmlformats.org/spreadsheetml/2006/main">
  <c r="N49" i="1" l="1"/>
  <c r="P49" i="1" s="1"/>
  <c r="M47" i="1"/>
  <c r="I47" i="1"/>
  <c r="N47" i="1" s="1"/>
  <c r="P47" i="1" s="1"/>
  <c r="M46" i="1"/>
  <c r="M43" i="1" s="1"/>
  <c r="I46" i="1"/>
  <c r="I45" i="1"/>
  <c r="N45" i="1" s="1"/>
  <c r="P45" i="1" s="1"/>
  <c r="I44" i="1"/>
  <c r="N44" i="1" s="1"/>
  <c r="P44" i="1" s="1"/>
  <c r="K43" i="1"/>
  <c r="G43" i="1"/>
  <c r="F43" i="1"/>
  <c r="M42" i="1"/>
  <c r="I42" i="1"/>
  <c r="M41" i="1"/>
  <c r="N41" i="1" s="1"/>
  <c r="P41" i="1" s="1"/>
  <c r="I41" i="1"/>
  <c r="M40" i="1"/>
  <c r="I40" i="1"/>
  <c r="M39" i="1"/>
  <c r="N39" i="1" s="1"/>
  <c r="P39" i="1" s="1"/>
  <c r="I39" i="1"/>
  <c r="M38" i="1"/>
  <c r="I38" i="1"/>
  <c r="M36" i="1"/>
  <c r="I36" i="1"/>
  <c r="M35" i="1"/>
  <c r="N35" i="1" s="1"/>
  <c r="P35" i="1" s="1"/>
  <c r="I35" i="1"/>
  <c r="M34" i="1"/>
  <c r="I34" i="1"/>
  <c r="M33" i="1"/>
  <c r="N33" i="1" s="1"/>
  <c r="P33" i="1" s="1"/>
  <c r="I33" i="1"/>
  <c r="M32" i="1"/>
  <c r="I32" i="1"/>
  <c r="M31" i="1"/>
  <c r="N31" i="1" s="1"/>
  <c r="P31" i="1" s="1"/>
  <c r="I31" i="1"/>
  <c r="M30" i="1"/>
  <c r="I30" i="1"/>
  <c r="M29" i="1"/>
  <c r="N29" i="1" s="1"/>
  <c r="P29" i="1" s="1"/>
  <c r="I29" i="1"/>
  <c r="M27" i="1"/>
  <c r="I27" i="1"/>
  <c r="K25" i="1"/>
  <c r="G25" i="1"/>
  <c r="I25" i="1" s="1"/>
  <c r="F25" i="1"/>
  <c r="M24" i="1"/>
  <c r="I24" i="1"/>
  <c r="M23" i="1"/>
  <c r="M22" i="1" s="1"/>
  <c r="I23" i="1"/>
  <c r="K22" i="1"/>
  <c r="G22" i="1"/>
  <c r="I22" i="1" s="1"/>
  <c r="K21" i="1"/>
  <c r="M21" i="1" s="1"/>
  <c r="I21" i="1"/>
  <c r="K20" i="1"/>
  <c r="M20" i="1" s="1"/>
  <c r="I20" i="1"/>
  <c r="K19" i="1"/>
  <c r="M19" i="1" s="1"/>
  <c r="I19" i="1"/>
  <c r="G18" i="1"/>
  <c r="M17" i="1"/>
  <c r="I17" i="1"/>
  <c r="M16" i="1"/>
  <c r="I16" i="1"/>
  <c r="M15" i="1"/>
  <c r="I15" i="1"/>
  <c r="K14" i="1"/>
  <c r="G14" i="1"/>
  <c r="M13" i="1"/>
  <c r="I13" i="1"/>
  <c r="M12" i="1"/>
  <c r="I12" i="1"/>
  <c r="M11" i="1"/>
  <c r="I11" i="1"/>
  <c r="M10" i="1"/>
  <c r="M9" i="1" s="1"/>
  <c r="I10" i="1"/>
  <c r="G9" i="1"/>
  <c r="F9" i="1"/>
  <c r="N27" i="1" l="1"/>
  <c r="P27" i="1" s="1"/>
  <c r="N30" i="1"/>
  <c r="P30" i="1" s="1"/>
  <c r="N32" i="1"/>
  <c r="P32" i="1" s="1"/>
  <c r="N34" i="1"/>
  <c r="P34" i="1" s="1"/>
  <c r="N36" i="1"/>
  <c r="P36" i="1" s="1"/>
  <c r="N38" i="1"/>
  <c r="P38" i="1" s="1"/>
  <c r="N40" i="1"/>
  <c r="P40" i="1" s="1"/>
  <c r="N42" i="1"/>
  <c r="P42" i="1" s="1"/>
  <c r="F48" i="1"/>
  <c r="M14" i="1"/>
  <c r="N22" i="1"/>
  <c r="I18" i="1"/>
  <c r="N24" i="1"/>
  <c r="P24" i="1" s="1"/>
  <c r="I14" i="1"/>
  <c r="N14" i="1" s="1"/>
  <c r="N21" i="1"/>
  <c r="P21" i="1" s="1"/>
  <c r="N23" i="1"/>
  <c r="P23" i="1" s="1"/>
  <c r="P22" i="1" s="1"/>
  <c r="N46" i="1"/>
  <c r="P46" i="1" s="1"/>
  <c r="I9" i="1"/>
  <c r="M25" i="1"/>
  <c r="N11" i="1"/>
  <c r="P11" i="1" s="1"/>
  <c r="N13" i="1"/>
  <c r="P13" i="1" s="1"/>
  <c r="N16" i="1"/>
  <c r="P16" i="1" s="1"/>
  <c r="N20" i="1"/>
  <c r="P20" i="1" s="1"/>
  <c r="N10" i="1"/>
  <c r="P10" i="1" s="1"/>
  <c r="N12" i="1"/>
  <c r="P12" i="1" s="1"/>
  <c r="N15" i="1"/>
  <c r="P15" i="1" s="1"/>
  <c r="N17" i="1"/>
  <c r="P17" i="1" s="1"/>
  <c r="N19" i="1"/>
  <c r="P19" i="1" s="1"/>
  <c r="M18" i="1"/>
  <c r="P43" i="1"/>
  <c r="K18" i="1"/>
  <c r="I43" i="1"/>
  <c r="N43" i="1" s="1"/>
  <c r="P25" i="1" l="1"/>
  <c r="N25" i="1"/>
  <c r="N18" i="1"/>
  <c r="N9" i="1"/>
  <c r="P9" i="1"/>
  <c r="P14" i="1"/>
  <c r="P18" i="1"/>
  <c r="M48" i="1"/>
  <c r="I48" i="1"/>
  <c r="N48" i="1" l="1"/>
  <c r="P48" i="1" s="1"/>
  <c r="N50" i="1" l="1"/>
  <c r="P50" i="1" s="1"/>
  <c r="P51" i="1" s="1"/>
  <c r="N51" i="1" l="1"/>
</calcChain>
</file>

<file path=xl/sharedStrings.xml><?xml version="1.0" encoding="utf-8"?>
<sst xmlns="http://schemas.openxmlformats.org/spreadsheetml/2006/main" count="152" uniqueCount="88">
  <si>
    <t>За да адаптирате технологичната карта за вашите условия, може да промените цифрите в полетата със светложълт фон</t>
  </si>
  <si>
    <t>№</t>
  </si>
  <si>
    <t>Мероприятия</t>
  </si>
  <si>
    <t>Начин на изпълнение</t>
  </si>
  <si>
    <t xml:space="preserve">Период </t>
  </si>
  <si>
    <t>РАЗХОДИ ЗА ЕДИН ДЕКАР</t>
  </si>
  <si>
    <t>декара</t>
  </si>
  <si>
    <t>Разходи за механизация</t>
  </si>
  <si>
    <t>Разходи за труд</t>
  </si>
  <si>
    <t>Разходи за материали</t>
  </si>
  <si>
    <t>Общи
разходи
лв</t>
  </si>
  <si>
    <t>Общи
Разходи
– лв</t>
  </si>
  <si>
    <t>Мярка</t>
  </si>
  <si>
    <t>Човекодни (надници )</t>
  </si>
  <si>
    <t>Цена на 
единица</t>
  </si>
  <si>
    <t>Стойност
лв</t>
  </si>
  <si>
    <t>Брой /
Количество</t>
  </si>
  <si>
    <t>I</t>
  </si>
  <si>
    <t>ОБРАБОТКА НА ПОЧВАТА</t>
  </si>
  <si>
    <t>Наета техника</t>
  </si>
  <si>
    <t xml:space="preserve">Ноември </t>
  </si>
  <si>
    <t>лв/дка</t>
  </si>
  <si>
    <t>Култивиране двукратно</t>
  </si>
  <si>
    <t>Дисковане</t>
  </si>
  <si>
    <t>Май - Юли</t>
  </si>
  <si>
    <t>Ръчно окопаване трикратно</t>
  </si>
  <si>
    <t>Наети работници</t>
  </si>
  <si>
    <t>II</t>
  </si>
  <si>
    <t>ПОТДЪРЖАНЕ НА ФОРМИРОВКАТА</t>
  </si>
  <si>
    <t>Зимна резитба</t>
  </si>
  <si>
    <t>Ноември - Март</t>
  </si>
  <si>
    <t>кг/дка</t>
  </si>
  <si>
    <t>Летни резитби</t>
  </si>
  <si>
    <t>бр</t>
  </si>
  <si>
    <t>III</t>
  </si>
  <si>
    <t>ПОЛИВАНЕ</t>
  </si>
  <si>
    <t xml:space="preserve">Май </t>
  </si>
  <si>
    <t>л/дка</t>
  </si>
  <si>
    <t>Юни</t>
  </si>
  <si>
    <t>Юли</t>
  </si>
  <si>
    <t>IV</t>
  </si>
  <si>
    <t>ТОРЕНЕ</t>
  </si>
  <si>
    <t xml:space="preserve">NPK 20 20 20 </t>
  </si>
  <si>
    <t>Разхвърляне ръчно с личен труд</t>
  </si>
  <si>
    <t>Април</t>
  </si>
  <si>
    <t xml:space="preserve">Амониева селитра </t>
  </si>
  <si>
    <t>V</t>
  </si>
  <si>
    <t>РАСТИТЕЛНО -ЗАЩИТНИ ПРАКТИКИ</t>
  </si>
  <si>
    <t>Борба с плевелите</t>
  </si>
  <si>
    <t>Наса</t>
  </si>
  <si>
    <t>Моторна пръскачка с личен труд</t>
  </si>
  <si>
    <t>Май - Юни</t>
  </si>
  <si>
    <t>г/дка</t>
  </si>
  <si>
    <t>Фунгуран ОН 50 ВП</t>
  </si>
  <si>
    <t>Юли -Август</t>
  </si>
  <si>
    <t>Би 58 0.1%</t>
  </si>
  <si>
    <t>мл/дка</t>
  </si>
  <si>
    <t>Нуреле Д  0.05%</t>
  </si>
  <si>
    <t>Децис 2.5 ЕК 0.04%</t>
  </si>
  <si>
    <t>VI</t>
  </si>
  <si>
    <t>РАЗХОДИ ПО ПРИБИРАНЕ НА ПРОДУКЦИЯТА</t>
  </si>
  <si>
    <t xml:space="preserve"> </t>
  </si>
  <si>
    <t>Прибиране на продукцията</t>
  </si>
  <si>
    <t>Пояистване и сортиране</t>
  </si>
  <si>
    <t>Касетки</t>
  </si>
  <si>
    <t>Покупка</t>
  </si>
  <si>
    <t>Транспорт и складиране</t>
  </si>
  <si>
    <t>ВСИЧКО РАЗХОДИ</t>
  </si>
  <si>
    <t>ПРИХОДИ</t>
  </si>
  <si>
    <t>ПЕЧАЛБА</t>
  </si>
  <si>
    <t>НОРМА НА ПЕЧАЛБА</t>
  </si>
  <si>
    <t xml:space="preserve">Есенна оран - 18-20 см </t>
  </si>
  <si>
    <t>Март - Април</t>
  </si>
  <si>
    <t>Поливки - браздово с бензинова помпа</t>
  </si>
  <si>
    <t xml:space="preserve">Стойност лв </t>
  </si>
  <si>
    <t>ОТГЛЕЖДАНЕ НА ПЛОДАДАВАЩИ ЧЕРЕШИ</t>
  </si>
  <si>
    <r>
      <t>Борба с болести (Ранно кафяво гниене</t>
    </r>
    <r>
      <rPr>
        <b/>
        <i/>
        <sz val="8"/>
        <rFont val="Times New Roman"/>
        <family val="1"/>
        <charset val="204"/>
      </rPr>
      <t>, Бяла ръжда, Съчмянка</t>
    </r>
    <r>
      <rPr>
        <b/>
        <sz val="8"/>
        <rFont val="Times New Roman"/>
        <family val="1"/>
      </rPr>
      <t>)</t>
    </r>
  </si>
  <si>
    <r>
      <t>Неприятели (Черешова муха</t>
    </r>
    <r>
      <rPr>
        <b/>
        <i/>
        <sz val="8"/>
        <rFont val="Times New Roman"/>
        <family val="1"/>
        <charset val="204"/>
      </rPr>
      <t>, Листни въшки</t>
    </r>
    <r>
      <rPr>
        <b/>
        <sz val="8"/>
        <rFont val="Times New Roman"/>
        <family val="1"/>
      </rPr>
      <t>)</t>
    </r>
  </si>
  <si>
    <t>Юни - Юли</t>
  </si>
  <si>
    <t xml:space="preserve">Тирам 80 ВГ 0.3%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</si>
  <si>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Ноември</t>
  </si>
  <si>
    <t>Март- Аптил</t>
  </si>
  <si>
    <t xml:space="preserve">Април </t>
  </si>
  <si>
    <t>Фоликур 250 ЕВ 0.1%</t>
  </si>
  <si>
    <t>Силит 40 СК</t>
  </si>
  <si>
    <t xml:space="preserve">Скор 250 ЕК 0.03%                                                              </t>
  </si>
  <si>
    <t>Калипсо480 СК 0.02%</t>
  </si>
  <si>
    <t>ТЕХНОЛОГИЧНА КАРТА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</si>
</sst>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b/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</font>
    <font>
      <b/>
      <i/>
      <sz val="9"/>
      <name val="Times New Roman"/>
      <family val="1"/>
      <charset val="204"/>
    </font>
    <font>
      <b/>
      <sz val="2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rgb="FFFFFF99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3"/>
      </left>
      <right style="double">
        <color indexed="8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8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8"/>
      </left>
      <right style="thin">
        <color indexed="63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3"/>
      </left>
      <right/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double">
        <color indexed="8"/>
      </top>
      <bottom/>
      <diagonal/>
    </border>
    <border>
      <left style="thin">
        <color indexed="8"/>
      </left>
      <right style="thin">
        <color indexed="63"/>
      </right>
      <top style="double">
        <color indexed="8"/>
      </top>
      <bottom/>
      <diagonal/>
    </border>
    <border>
      <left style="thin">
        <color indexed="63"/>
      </left>
      <right style="medium">
        <color indexed="8"/>
      </right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thin">
        <color indexed="63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3"/>
      </left>
      <right style="double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3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3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vertical="top" wrapText="1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0" borderId="11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 applyProtection="1">
      <alignment horizontal="right" vertical="center" wrapText="1"/>
      <protection locked="0"/>
    </xf>
    <xf numFmtId="0" fontId="6" fillId="3" borderId="47" xfId="0" applyFont="1" applyFill="1" applyBorder="1" applyAlignment="1" applyProtection="1">
      <alignment horizontal="center" vertical="center" wrapText="1"/>
      <protection locked="0"/>
    </xf>
    <xf numFmtId="2" fontId="6" fillId="3" borderId="48" xfId="0" applyNumberFormat="1" applyFont="1" applyFill="1" applyBorder="1" applyAlignment="1" applyProtection="1">
      <alignment horizontal="right" vertical="center" wrapText="1"/>
      <protection locked="0"/>
    </xf>
    <xf numFmtId="2" fontId="6" fillId="3" borderId="49" xfId="0" applyNumberFormat="1" applyFont="1" applyFill="1" applyBorder="1" applyAlignment="1" applyProtection="1">
      <alignment horizontal="right" vertical="center" wrapText="1"/>
      <protection hidden="1"/>
    </xf>
    <xf numFmtId="0" fontId="6" fillId="3" borderId="46" xfId="0" applyFont="1" applyFill="1" applyBorder="1" applyAlignment="1" applyProtection="1">
      <alignment horizontal="right" vertical="center" wrapText="1"/>
      <protection hidden="1"/>
    </xf>
    <xf numFmtId="2" fontId="6" fillId="3" borderId="33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Fill="1" applyBorder="1" applyAlignment="1">
      <alignment horizontal="left" vertical="top" wrapText="1"/>
    </xf>
    <xf numFmtId="0" fontId="1" fillId="0" borderId="35" xfId="0" applyFont="1" applyBorder="1" applyAlignment="1">
      <alignment vertical="center" wrapText="1"/>
    </xf>
    <xf numFmtId="0" fontId="1" fillId="2" borderId="39" xfId="0" applyFont="1" applyFill="1" applyBorder="1" applyAlignment="1" applyProtection="1">
      <alignment horizontal="right" vertical="center" wrapText="1"/>
      <protection locked="0"/>
    </xf>
    <xf numFmtId="2" fontId="1" fillId="2" borderId="40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38" xfId="0" applyNumberFormat="1" applyFont="1" applyBorder="1" applyAlignment="1" applyProtection="1">
      <alignment horizontal="right" vertical="center" wrapText="1"/>
      <protection hidden="1"/>
    </xf>
    <xf numFmtId="2" fontId="1" fillId="0" borderId="41" xfId="0" applyNumberFormat="1" applyFont="1" applyBorder="1" applyAlignment="1" applyProtection="1">
      <alignment horizontal="right" vertical="center" wrapText="1"/>
      <protection hidden="1"/>
    </xf>
    <xf numFmtId="0" fontId="1" fillId="0" borderId="39" xfId="0" applyFont="1" applyBorder="1" applyAlignment="1" applyProtection="1">
      <alignment horizontal="right" vertical="center" wrapText="1"/>
      <protection hidden="1"/>
    </xf>
    <xf numFmtId="2" fontId="1" fillId="0" borderId="42" xfId="0" applyNumberFormat="1" applyFont="1" applyBorder="1" applyAlignment="1" applyProtection="1">
      <alignment horizontal="right" vertical="center" wrapText="1"/>
      <protection hidden="1"/>
    </xf>
    <xf numFmtId="1" fontId="1" fillId="2" borderId="40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38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39" xfId="0" applyFont="1" applyFill="1" applyBorder="1" applyAlignment="1" applyProtection="1">
      <alignment horizontal="right" vertical="center"/>
      <protection locked="0"/>
    </xf>
    <xf numFmtId="0" fontId="1" fillId="3" borderId="45" xfId="0" applyFont="1" applyFill="1" applyBorder="1" applyAlignment="1">
      <alignment horizontal="left" vertical="center" wrapText="1"/>
    </xf>
    <xf numFmtId="2" fontId="6" fillId="3" borderId="50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0" xfId="0" applyNumberFormat="1" applyFont="1" applyFill="1" applyBorder="1" applyAlignment="1">
      <alignment horizontal="left" vertical="top" wrapText="1"/>
    </xf>
    <xf numFmtId="0" fontId="6" fillId="3" borderId="47" xfId="0" applyFont="1" applyFill="1" applyBorder="1" applyAlignment="1" applyProtection="1">
      <alignment horizontal="right" vertical="center" wrapText="1"/>
      <protection locked="0"/>
    </xf>
    <xf numFmtId="2" fontId="1" fillId="3" borderId="50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49" xfId="0" applyNumberFormat="1" applyFont="1" applyFill="1" applyBorder="1" applyAlignment="1" applyProtection="1">
      <alignment horizontal="right" vertical="center" wrapText="1"/>
      <protection hidden="1"/>
    </xf>
    <xf numFmtId="0" fontId="1" fillId="3" borderId="46" xfId="0" applyFont="1" applyFill="1" applyBorder="1" applyAlignment="1" applyProtection="1">
      <alignment horizontal="right" vertical="center" wrapText="1"/>
      <protection hidden="1"/>
    </xf>
    <xf numFmtId="2" fontId="5" fillId="3" borderId="33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35" xfId="0" applyFont="1" applyBorder="1" applyAlignment="1">
      <alignment vertical="center" wrapText="1"/>
    </xf>
    <xf numFmtId="0" fontId="1" fillId="2" borderId="39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5" fillId="0" borderId="39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6" fillId="3" borderId="45" xfId="0" applyFont="1" applyFill="1" applyBorder="1" applyAlignment="1">
      <alignment horizontal="right" vertical="center" wrapText="1"/>
    </xf>
    <xf numFmtId="2" fontId="6" fillId="3" borderId="50" xfId="0" applyNumberFormat="1" applyFont="1" applyFill="1" applyBorder="1" applyAlignment="1" applyProtection="1">
      <alignment horizontal="right" vertical="center" wrapText="1"/>
      <protection hidden="1"/>
    </xf>
    <xf numFmtId="0" fontId="1" fillId="2" borderId="52" xfId="0" applyFont="1" applyFill="1" applyBorder="1" applyAlignment="1" applyProtection="1">
      <alignment horizontal="right" vertical="center" wrapText="1"/>
      <protection locked="0"/>
    </xf>
    <xf numFmtId="0" fontId="1" fillId="2" borderId="53" xfId="0" applyFont="1" applyFill="1" applyBorder="1" applyAlignment="1" applyProtection="1">
      <alignment horizontal="right" vertical="center" wrapText="1"/>
      <protection locked="0"/>
    </xf>
    <xf numFmtId="2" fontId="1" fillId="2" borderId="54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53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53" xfId="0" applyNumberFormat="1" applyFont="1" applyBorder="1" applyAlignment="1" applyProtection="1">
      <alignment horizontal="right" vertical="center" wrapText="1"/>
      <protection hidden="1"/>
    </xf>
    <xf numFmtId="2" fontId="1" fillId="0" borderId="55" xfId="0" applyNumberFormat="1" applyFont="1" applyBorder="1" applyAlignment="1" applyProtection="1">
      <alignment horizontal="right" vertical="center" wrapText="1"/>
      <protection hidden="1"/>
    </xf>
    <xf numFmtId="0" fontId="1" fillId="0" borderId="52" xfId="0" applyFont="1" applyBorder="1" applyAlignment="1" applyProtection="1">
      <alignment horizontal="right" vertical="center" wrapText="1"/>
      <protection hidden="1"/>
    </xf>
    <xf numFmtId="2" fontId="1" fillId="0" borderId="56" xfId="0" applyNumberFormat="1" applyFont="1" applyBorder="1" applyAlignment="1" applyProtection="1">
      <alignment horizontal="right" vertical="center" wrapText="1"/>
      <protection hidden="1"/>
    </xf>
    <xf numFmtId="0" fontId="1" fillId="2" borderId="38" xfId="0" applyFont="1" applyFill="1" applyBorder="1" applyAlignment="1" applyProtection="1">
      <alignment horizontal="right" vertical="center" wrapText="1"/>
      <protection locked="0"/>
    </xf>
    <xf numFmtId="2" fontId="1" fillId="0" borderId="57" xfId="0" applyNumberFormat="1" applyFont="1" applyBorder="1" applyAlignment="1" applyProtection="1">
      <alignment horizontal="right" vertical="center" wrapText="1"/>
      <protection hidden="1"/>
    </xf>
    <xf numFmtId="0" fontId="1" fillId="0" borderId="11" xfId="0" applyFont="1" applyBorder="1" applyAlignment="1">
      <alignment horizontal="justify" vertical="center"/>
    </xf>
    <xf numFmtId="0" fontId="12" fillId="3" borderId="60" xfId="0" applyFont="1" applyFill="1" applyBorder="1" applyAlignment="1">
      <alignment vertical="center"/>
    </xf>
    <xf numFmtId="0" fontId="11" fillId="3" borderId="61" xfId="0" applyFont="1" applyFill="1" applyBorder="1" applyAlignment="1">
      <alignment horizontal="center" vertical="center" wrapText="1"/>
    </xf>
    <xf numFmtId="0" fontId="11" fillId="3" borderId="63" xfId="0" applyFont="1" applyFill="1" applyBorder="1" applyAlignment="1" applyProtection="1">
      <alignment horizontal="center" vertical="center" wrapText="1"/>
      <protection locked="0"/>
    </xf>
    <xf numFmtId="2" fontId="11" fillId="3" borderId="62" xfId="0" applyNumberFormat="1" applyFont="1" applyFill="1" applyBorder="1" applyAlignment="1" applyProtection="1">
      <alignment horizontal="right" vertical="center" wrapText="1"/>
      <protection locked="0"/>
    </xf>
    <xf numFmtId="2" fontId="11" fillId="3" borderId="62" xfId="0" applyNumberFormat="1" applyFont="1" applyFill="1" applyBorder="1" applyAlignment="1" applyProtection="1">
      <alignment horizontal="right" vertical="center" wrapText="1"/>
      <protection hidden="1"/>
    </xf>
    <xf numFmtId="2" fontId="11" fillId="3" borderId="65" xfId="0" applyNumberFormat="1" applyFont="1" applyFill="1" applyBorder="1" applyAlignment="1" applyProtection="1">
      <alignment horizontal="right" vertical="center" wrapText="1"/>
      <protection hidden="1"/>
    </xf>
    <xf numFmtId="0" fontId="11" fillId="3" borderId="66" xfId="0" applyFont="1" applyFill="1" applyBorder="1" applyAlignment="1" applyProtection="1">
      <alignment horizontal="right" vertical="center" wrapText="1"/>
      <protection hidden="1"/>
    </xf>
    <xf numFmtId="2" fontId="11" fillId="3" borderId="67" xfId="0" applyNumberFormat="1" applyFont="1" applyFill="1" applyBorder="1" applyAlignment="1" applyProtection="1">
      <alignment horizontal="right" vertical="center" wrapText="1"/>
      <protection hidden="1"/>
    </xf>
    <xf numFmtId="0" fontId="12" fillId="3" borderId="11" xfId="0" applyFont="1" applyFill="1" applyBorder="1" applyAlignment="1">
      <alignment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 applyProtection="1">
      <alignment horizontal="center" vertical="center" wrapText="1"/>
      <protection locked="0"/>
    </xf>
    <xf numFmtId="2" fontId="11" fillId="5" borderId="38" xfId="0" applyNumberFormat="1" applyFont="1" applyFill="1" applyBorder="1" applyAlignment="1" applyProtection="1">
      <alignment horizontal="right" vertical="center" wrapText="1"/>
      <protection locked="0"/>
    </xf>
    <xf numFmtId="2" fontId="11" fillId="3" borderId="38" xfId="0" applyNumberFormat="1" applyFont="1" applyFill="1" applyBorder="1" applyAlignment="1" applyProtection="1">
      <alignment horizontal="right" vertical="center" wrapText="1"/>
      <protection hidden="1"/>
    </xf>
    <xf numFmtId="2" fontId="11" fillId="3" borderId="41" xfId="0" applyNumberFormat="1" applyFont="1" applyFill="1" applyBorder="1" applyAlignment="1" applyProtection="1">
      <alignment horizontal="right" vertical="center" wrapText="1"/>
      <protection hidden="1"/>
    </xf>
    <xf numFmtId="0" fontId="11" fillId="3" borderId="39" xfId="0" applyFont="1" applyFill="1" applyBorder="1" applyAlignment="1" applyProtection="1">
      <alignment horizontal="right" vertical="center" wrapText="1"/>
      <protection hidden="1"/>
    </xf>
    <xf numFmtId="2" fontId="11" fillId="3" borderId="42" xfId="0" applyNumberFormat="1" applyFont="1" applyFill="1" applyBorder="1" applyAlignment="1" applyProtection="1">
      <alignment horizontal="right" vertical="center" wrapText="1"/>
      <protection hidden="1"/>
    </xf>
    <xf numFmtId="0" fontId="12" fillId="3" borderId="68" xfId="0" applyFont="1" applyFill="1" applyBorder="1" applyAlignment="1">
      <alignment vertical="center" wrapText="1"/>
    </xf>
    <xf numFmtId="0" fontId="11" fillId="3" borderId="37" xfId="0" applyFont="1" applyFill="1" applyBorder="1" applyAlignment="1" applyProtection="1">
      <alignment horizontal="center" vertical="center" wrapText="1"/>
      <protection locked="0"/>
    </xf>
    <xf numFmtId="2" fontId="11" fillId="3" borderId="38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71" xfId="0" applyFont="1" applyFill="1" applyBorder="1" applyAlignment="1">
      <alignment horizontal="right" vertical="center"/>
    </xf>
    <xf numFmtId="0" fontId="11" fillId="3" borderId="72" xfId="0" applyFont="1" applyFill="1" applyBorder="1" applyAlignment="1">
      <alignment horizontal="right" vertical="center"/>
    </xf>
    <xf numFmtId="2" fontId="11" fillId="3" borderId="73" xfId="0" applyNumberFormat="1" applyFont="1" applyFill="1" applyBorder="1" applyAlignment="1">
      <alignment horizontal="right" vertical="center"/>
    </xf>
    <xf numFmtId="0" fontId="11" fillId="3" borderId="74" xfId="0" applyFont="1" applyFill="1" applyBorder="1" applyAlignment="1">
      <alignment horizontal="right" vertical="center"/>
    </xf>
    <xf numFmtId="2" fontId="11" fillId="3" borderId="75" xfId="0" applyNumberFormat="1" applyFont="1" applyFill="1" applyBorder="1" applyAlignment="1">
      <alignment horizontal="right" vertical="center"/>
    </xf>
    <xf numFmtId="2" fontId="1" fillId="4" borderId="38" xfId="0" applyNumberFormat="1" applyFont="1" applyFill="1" applyBorder="1" applyAlignment="1" applyProtection="1">
      <alignment horizontal="right" vertical="center" wrapText="1"/>
      <protection hidden="1"/>
    </xf>
    <xf numFmtId="2" fontId="1" fillId="4" borderId="41" xfId="0" applyNumberFormat="1" applyFont="1" applyFill="1" applyBorder="1" applyAlignment="1" applyProtection="1">
      <alignment horizontal="right" vertical="center" wrapText="1"/>
      <protection hidden="1"/>
    </xf>
    <xf numFmtId="0" fontId="1" fillId="4" borderId="39" xfId="0" applyFont="1" applyFill="1" applyBorder="1" applyAlignment="1" applyProtection="1">
      <alignment horizontal="right" vertical="center" wrapText="1"/>
      <protection hidden="1"/>
    </xf>
    <xf numFmtId="2" fontId="1" fillId="4" borderId="42" xfId="0" applyNumberFormat="1" applyFont="1" applyFill="1" applyBorder="1" applyAlignment="1" applyProtection="1">
      <alignment horizontal="right" vertical="center" wrapText="1"/>
      <protection hidden="1"/>
    </xf>
    <xf numFmtId="0" fontId="5" fillId="4" borderId="10" xfId="0" applyFont="1" applyFill="1" applyBorder="1" applyAlignment="1" applyProtection="1">
      <alignment horizontal="left" vertical="center" wrapText="1"/>
    </xf>
    <xf numFmtId="0" fontId="1" fillId="4" borderId="51" xfId="0" applyFont="1" applyFill="1" applyBorder="1" applyAlignment="1" applyProtection="1">
      <alignment horizontal="left" vertical="center" wrapText="1"/>
    </xf>
    <xf numFmtId="0" fontId="1" fillId="4" borderId="36" xfId="0" applyFont="1" applyFill="1" applyBorder="1" applyAlignment="1" applyProtection="1">
      <alignment horizontal="left" vertical="center" wrapText="1"/>
    </xf>
    <xf numFmtId="0" fontId="1" fillId="6" borderId="39" xfId="0" applyFont="1" applyFill="1" applyBorder="1" applyAlignment="1" applyProtection="1">
      <alignment horizontal="right" vertical="center" wrapText="1"/>
    </xf>
    <xf numFmtId="0" fontId="1" fillId="6" borderId="39" xfId="0" applyFont="1" applyFill="1" applyBorder="1" applyAlignment="1" applyProtection="1">
      <alignment horizontal="left" vertical="center" wrapText="1"/>
    </xf>
    <xf numFmtId="0" fontId="1" fillId="4" borderId="37" xfId="0" applyFont="1" applyFill="1" applyBorder="1" applyAlignment="1" applyProtection="1">
      <alignment horizontal="center" vertical="center" wrapText="1"/>
    </xf>
    <xf numFmtId="1" fontId="1" fillId="6" borderId="40" xfId="0" applyNumberFormat="1" applyFont="1" applyFill="1" applyBorder="1" applyAlignment="1" applyProtection="1">
      <alignment horizontal="right" vertical="center" wrapText="1"/>
    </xf>
    <xf numFmtId="2" fontId="1" fillId="6" borderId="38" xfId="0" applyNumberFormat="1" applyFont="1" applyFill="1" applyBorder="1" applyAlignment="1" applyProtection="1">
      <alignment horizontal="right" vertical="center" wrapText="1"/>
    </xf>
    <xf numFmtId="0" fontId="5" fillId="0" borderId="39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top" wrapText="1"/>
    </xf>
    <xf numFmtId="0" fontId="1" fillId="4" borderId="10" xfId="0" applyFont="1" applyFill="1" applyBorder="1" applyAlignment="1" applyProtection="1">
      <alignment horizontal="left" vertical="center" wrapText="1"/>
    </xf>
    <xf numFmtId="0" fontId="1" fillId="7" borderId="37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>
      <alignment horizontal="center" vertical="center" wrapText="1"/>
    </xf>
    <xf numFmtId="0" fontId="9" fillId="3" borderId="28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1" fontId="5" fillId="3" borderId="30" xfId="0" applyNumberFormat="1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3" borderId="31" xfId="0" applyFont="1" applyFill="1" applyBorder="1" applyAlignment="1">
      <alignment horizontal="center" vertical="center"/>
    </xf>
    <xf numFmtId="2" fontId="5" fillId="3" borderId="31" xfId="0" applyNumberFormat="1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 wrapText="1"/>
    </xf>
    <xf numFmtId="2" fontId="1" fillId="2" borderId="4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38" xfId="0" applyNumberFormat="1" applyFont="1" applyFill="1" applyBorder="1" applyAlignment="1" applyProtection="1">
      <alignment vertical="center" wrapText="1"/>
      <protection locked="0"/>
    </xf>
    <xf numFmtId="2" fontId="1" fillId="0" borderId="38" xfId="0" applyNumberFormat="1" applyFont="1" applyBorder="1" applyAlignment="1" applyProtection="1">
      <alignment vertical="center" wrapText="1"/>
      <protection hidden="1"/>
    </xf>
    <xf numFmtId="2" fontId="1" fillId="0" borderId="41" xfId="0" applyNumberFormat="1" applyFont="1" applyBorder="1" applyAlignment="1" applyProtection="1">
      <alignment vertical="center" wrapText="1"/>
      <protection hidden="1"/>
    </xf>
    <xf numFmtId="0" fontId="1" fillId="0" borderId="39" xfId="0" applyFont="1" applyBorder="1" applyAlignment="1" applyProtection="1">
      <alignment vertical="center" wrapText="1"/>
      <protection hidden="1"/>
    </xf>
    <xf numFmtId="2" fontId="1" fillId="0" borderId="42" xfId="0" applyNumberFormat="1" applyFont="1" applyBorder="1" applyAlignment="1" applyProtection="1">
      <alignment vertical="center" wrapText="1"/>
      <protection hidden="1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vertical="center" wrapText="1"/>
    </xf>
    <xf numFmtId="0" fontId="8" fillId="0" borderId="34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34" xfId="0" applyFont="1" applyBorder="1" applyAlignment="1" applyProtection="1">
      <alignment vertical="center"/>
    </xf>
    <xf numFmtId="0" fontId="1" fillId="0" borderId="35" xfId="0" applyFont="1" applyBorder="1" applyAlignment="1">
      <alignment horizontal="justify" vertical="center"/>
    </xf>
    <xf numFmtId="0" fontId="11" fillId="3" borderId="58" xfId="0" applyFont="1" applyFill="1" applyBorder="1" applyAlignment="1">
      <alignment vertical="center"/>
    </xf>
    <xf numFmtId="0" fontId="12" fillId="3" borderId="59" xfId="0" applyFont="1" applyFill="1" applyBorder="1" applyAlignment="1">
      <alignment vertical="center"/>
    </xf>
    <xf numFmtId="0" fontId="11" fillId="3" borderId="34" xfId="0" applyFont="1" applyFill="1" applyBorder="1" applyAlignment="1">
      <alignment vertical="center"/>
    </xf>
    <xf numFmtId="0" fontId="12" fillId="3" borderId="35" xfId="0" applyFont="1" applyFill="1" applyBorder="1" applyAlignment="1">
      <alignment vertical="center" wrapText="1"/>
    </xf>
    <xf numFmtId="0" fontId="11" fillId="3" borderId="69" xfId="0" applyFont="1" applyFill="1" applyBorder="1" applyAlignment="1">
      <alignment vertical="center"/>
    </xf>
    <xf numFmtId="0" fontId="12" fillId="3" borderId="70" xfId="0" applyFont="1" applyFill="1" applyBorder="1" applyAlignment="1">
      <alignment vertical="center"/>
    </xf>
    <xf numFmtId="0" fontId="12" fillId="3" borderId="71" xfId="0" applyFont="1" applyFill="1" applyBorder="1" applyAlignment="1">
      <alignment vertical="center"/>
    </xf>
    <xf numFmtId="0" fontId="11" fillId="3" borderId="71" xfId="0" applyFont="1" applyFill="1" applyBorder="1" applyAlignment="1">
      <alignment vertical="center"/>
    </xf>
    <xf numFmtId="0" fontId="5" fillId="4" borderId="11" xfId="0" applyFont="1" applyFill="1" applyBorder="1" applyAlignment="1" applyProtection="1">
      <alignment horizontal="left" vertical="center" wrapText="1"/>
    </xf>
    <xf numFmtId="0" fontId="1" fillId="4" borderId="37" xfId="0" applyFont="1" applyFill="1" applyBorder="1" applyAlignment="1" applyProtection="1">
      <alignment horizontal="left" vertical="center" wrapText="1"/>
    </xf>
    <xf numFmtId="2" fontId="1" fillId="6" borderId="40" xfId="0" applyNumberFormat="1" applyFont="1" applyFill="1" applyBorder="1" applyAlignment="1" applyProtection="1">
      <alignment horizontal="right" vertical="center" wrapText="1"/>
    </xf>
    <xf numFmtId="0" fontId="1" fillId="4" borderId="36" xfId="0" applyFont="1" applyFill="1" applyBorder="1" applyAlignment="1" applyProtection="1">
      <alignment horizontal="right" vertical="center" wrapText="1"/>
    </xf>
    <xf numFmtId="1" fontId="1" fillId="7" borderId="38" xfId="0" applyNumberFormat="1" applyFont="1" applyFill="1" applyBorder="1" applyAlignment="1" applyProtection="1">
      <alignment vertical="center" wrapText="1"/>
      <protection locked="0" hidden="1"/>
    </xf>
    <xf numFmtId="0" fontId="1" fillId="7" borderId="36" xfId="0" applyFont="1" applyFill="1" applyBorder="1" applyAlignment="1" applyProtection="1">
      <alignment horizontal="center" vertical="center" wrapText="1"/>
      <protection locked="0"/>
    </xf>
    <xf numFmtId="0" fontId="1" fillId="7" borderId="36" xfId="0" applyFont="1" applyFill="1" applyBorder="1" applyAlignment="1" applyProtection="1">
      <alignment horizontal="left" vertical="center" wrapText="1"/>
      <protection locked="0"/>
    </xf>
    <xf numFmtId="0" fontId="1" fillId="7" borderId="36" xfId="0" applyFont="1" applyFill="1" applyBorder="1" applyAlignment="1" applyProtection="1">
      <alignment horizontal="right" vertical="center" wrapText="1"/>
      <protection locked="0"/>
    </xf>
    <xf numFmtId="0" fontId="11" fillId="3" borderId="62" xfId="0" applyFont="1" applyFill="1" applyBorder="1" applyAlignment="1" applyProtection="1">
      <alignment horizontal="center" vertical="center" wrapText="1"/>
      <protection locked="0"/>
    </xf>
    <xf numFmtId="2" fontId="11" fillId="3" borderId="6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9" xfId="0" applyFont="1" applyFill="1" applyBorder="1" applyAlignment="1" applyProtection="1">
      <alignment horizontal="center" vertical="center" wrapText="1"/>
      <protection locked="0"/>
    </xf>
    <xf numFmtId="2" fontId="11" fillId="5" borderId="40" xfId="0" applyNumberFormat="1" applyFont="1" applyFill="1" applyBorder="1" applyAlignment="1" applyProtection="1">
      <alignment horizontal="center" vertical="center" wrapText="1"/>
      <protection locked="0"/>
    </xf>
    <xf numFmtId="2" fontId="11" fillId="3" borderId="4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450396</xdr:colOff>
      <xdr:row>0</xdr:row>
      <xdr:rowOff>0</xdr:rowOff>
    </xdr:from>
    <xdr:to>
      <xdr:col>1</xdr:col>
      <xdr:colOff>1393371</xdr:colOff>
      <xdr:row>1</xdr:row>
      <xdr:rowOff>583746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996" y="0"/>
          <a:ext cx="942975" cy="688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9525</xdr:colOff>
      <xdr:row>1</xdr:row>
      <xdr:rowOff>583057</xdr:rowOff>
    </xdr:from>
    <xdr:ext cx="1924050" cy="323165"/>
    <xdr:sp macro="" textlink="">
      <xdr:nvSpPr>
        <xdr:cNvPr id="3" name="TextBox 2"/>
        <xdr:cNvSpPr txBox="1"/>
      </xdr:nvSpPr>
      <xdr:spPr>
        <a:xfrm>
          <a:off x="238125" y="687832"/>
          <a:ext cx="1924050" cy="323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>
            <a:lnSpc>
              <a:spcPts val="8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Фондация</a:t>
          </a:r>
        </a:p>
        <a:p>
          <a:pPr algn="ctr">
            <a:lnSpc>
              <a:spcPts val="10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„Земята-източник на доходи”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zoomScaleNormal="100" workbookViewId="0">
      <pane ySplit="8" topLeftCell="A9" activePane="bottomLeft" state="frozen"/>
      <selection pane="bottomLeft" activeCell="R3" sqref="R3"/>
    </sheetView>
  </sheetViews>
  <sheetFormatPr defaultRowHeight="11.25" x14ac:dyDescent="0.25"/>
  <cols>
    <col min="1" max="1" width="3.42578125" style="1" customWidth="1"/>
    <col min="2" max="2" width="44.5703125" style="1" bestFit="1" customWidth="1"/>
    <col min="3" max="3" width="26.28515625" style="1" bestFit="1" customWidth="1"/>
    <col min="4" max="4" width="15.42578125" style="2" bestFit="1" customWidth="1"/>
    <col min="5" max="5" width="8.7109375" style="2" customWidth="1"/>
    <col min="6" max="6" width="8.28515625" style="2" customWidth="1"/>
    <col min="7" max="7" width="8.85546875" style="2" customWidth="1"/>
    <col min="8" max="9" width="8" style="2" customWidth="1"/>
    <col min="10" max="10" width="6.140625" style="1" customWidth="1"/>
    <col min="11" max="11" width="9.7109375" style="1" customWidth="1"/>
    <col min="12" max="12" width="7.5703125" style="1" customWidth="1"/>
    <col min="13" max="14" width="8.140625" style="1" customWidth="1"/>
    <col min="15" max="15" width="3.5703125" style="1" customWidth="1"/>
    <col min="16" max="16" width="9.140625" style="3"/>
    <col min="17" max="17" width="9.140625" style="1"/>
    <col min="18" max="18" width="10" style="1" customWidth="1"/>
    <col min="19" max="256" width="9.140625" style="1"/>
    <col min="257" max="257" width="3.42578125" style="1" customWidth="1"/>
    <col min="258" max="258" width="43.85546875" style="1" bestFit="1" customWidth="1"/>
    <col min="259" max="259" width="26.28515625" style="1" bestFit="1" customWidth="1"/>
    <col min="260" max="260" width="15.42578125" style="1" bestFit="1" customWidth="1"/>
    <col min="261" max="261" width="8.7109375" style="1" customWidth="1"/>
    <col min="262" max="262" width="8.28515625" style="1" customWidth="1"/>
    <col min="263" max="263" width="8.85546875" style="1" customWidth="1"/>
    <col min="264" max="265" width="8" style="1" customWidth="1"/>
    <col min="266" max="266" width="6.140625" style="1" customWidth="1"/>
    <col min="267" max="267" width="9.7109375" style="1" customWidth="1"/>
    <col min="268" max="268" width="7.5703125" style="1" customWidth="1"/>
    <col min="269" max="270" width="8.140625" style="1" customWidth="1"/>
    <col min="271" max="271" width="3.5703125" style="1" customWidth="1"/>
    <col min="272" max="273" width="9.140625" style="1"/>
    <col min="274" max="274" width="10" style="1" customWidth="1"/>
    <col min="275" max="512" width="9.140625" style="1"/>
    <col min="513" max="513" width="3.42578125" style="1" customWidth="1"/>
    <col min="514" max="514" width="43.85546875" style="1" bestFit="1" customWidth="1"/>
    <col min="515" max="515" width="26.28515625" style="1" bestFit="1" customWidth="1"/>
    <col min="516" max="516" width="15.42578125" style="1" bestFit="1" customWidth="1"/>
    <col min="517" max="517" width="8.7109375" style="1" customWidth="1"/>
    <col min="518" max="518" width="8.28515625" style="1" customWidth="1"/>
    <col min="519" max="519" width="8.85546875" style="1" customWidth="1"/>
    <col min="520" max="521" width="8" style="1" customWidth="1"/>
    <col min="522" max="522" width="6.140625" style="1" customWidth="1"/>
    <col min="523" max="523" width="9.7109375" style="1" customWidth="1"/>
    <col min="524" max="524" width="7.5703125" style="1" customWidth="1"/>
    <col min="525" max="526" width="8.140625" style="1" customWidth="1"/>
    <col min="527" max="527" width="3.5703125" style="1" customWidth="1"/>
    <col min="528" max="529" width="9.140625" style="1"/>
    <col min="530" max="530" width="10" style="1" customWidth="1"/>
    <col min="531" max="768" width="9.140625" style="1"/>
    <col min="769" max="769" width="3.42578125" style="1" customWidth="1"/>
    <col min="770" max="770" width="43.85546875" style="1" bestFit="1" customWidth="1"/>
    <col min="771" max="771" width="26.28515625" style="1" bestFit="1" customWidth="1"/>
    <col min="772" max="772" width="15.42578125" style="1" bestFit="1" customWidth="1"/>
    <col min="773" max="773" width="8.7109375" style="1" customWidth="1"/>
    <col min="774" max="774" width="8.28515625" style="1" customWidth="1"/>
    <col min="775" max="775" width="8.85546875" style="1" customWidth="1"/>
    <col min="776" max="777" width="8" style="1" customWidth="1"/>
    <col min="778" max="778" width="6.140625" style="1" customWidth="1"/>
    <col min="779" max="779" width="9.7109375" style="1" customWidth="1"/>
    <col min="780" max="780" width="7.5703125" style="1" customWidth="1"/>
    <col min="781" max="782" width="8.140625" style="1" customWidth="1"/>
    <col min="783" max="783" width="3.5703125" style="1" customWidth="1"/>
    <col min="784" max="785" width="9.140625" style="1"/>
    <col min="786" max="786" width="10" style="1" customWidth="1"/>
    <col min="787" max="1024" width="9.140625" style="1"/>
    <col min="1025" max="1025" width="3.42578125" style="1" customWidth="1"/>
    <col min="1026" max="1026" width="43.85546875" style="1" bestFit="1" customWidth="1"/>
    <col min="1027" max="1027" width="26.28515625" style="1" bestFit="1" customWidth="1"/>
    <col min="1028" max="1028" width="15.42578125" style="1" bestFit="1" customWidth="1"/>
    <col min="1029" max="1029" width="8.7109375" style="1" customWidth="1"/>
    <col min="1030" max="1030" width="8.28515625" style="1" customWidth="1"/>
    <col min="1031" max="1031" width="8.85546875" style="1" customWidth="1"/>
    <col min="1032" max="1033" width="8" style="1" customWidth="1"/>
    <col min="1034" max="1034" width="6.140625" style="1" customWidth="1"/>
    <col min="1035" max="1035" width="9.7109375" style="1" customWidth="1"/>
    <col min="1036" max="1036" width="7.5703125" style="1" customWidth="1"/>
    <col min="1037" max="1038" width="8.140625" style="1" customWidth="1"/>
    <col min="1039" max="1039" width="3.5703125" style="1" customWidth="1"/>
    <col min="1040" max="1041" width="9.140625" style="1"/>
    <col min="1042" max="1042" width="10" style="1" customWidth="1"/>
    <col min="1043" max="1280" width="9.140625" style="1"/>
    <col min="1281" max="1281" width="3.42578125" style="1" customWidth="1"/>
    <col min="1282" max="1282" width="43.85546875" style="1" bestFit="1" customWidth="1"/>
    <col min="1283" max="1283" width="26.28515625" style="1" bestFit="1" customWidth="1"/>
    <col min="1284" max="1284" width="15.42578125" style="1" bestFit="1" customWidth="1"/>
    <col min="1285" max="1285" width="8.7109375" style="1" customWidth="1"/>
    <col min="1286" max="1286" width="8.28515625" style="1" customWidth="1"/>
    <col min="1287" max="1287" width="8.85546875" style="1" customWidth="1"/>
    <col min="1288" max="1289" width="8" style="1" customWidth="1"/>
    <col min="1290" max="1290" width="6.140625" style="1" customWidth="1"/>
    <col min="1291" max="1291" width="9.7109375" style="1" customWidth="1"/>
    <col min="1292" max="1292" width="7.5703125" style="1" customWidth="1"/>
    <col min="1293" max="1294" width="8.140625" style="1" customWidth="1"/>
    <col min="1295" max="1295" width="3.5703125" style="1" customWidth="1"/>
    <col min="1296" max="1297" width="9.140625" style="1"/>
    <col min="1298" max="1298" width="10" style="1" customWidth="1"/>
    <col min="1299" max="1536" width="9.140625" style="1"/>
    <col min="1537" max="1537" width="3.42578125" style="1" customWidth="1"/>
    <col min="1538" max="1538" width="43.85546875" style="1" bestFit="1" customWidth="1"/>
    <col min="1539" max="1539" width="26.28515625" style="1" bestFit="1" customWidth="1"/>
    <col min="1540" max="1540" width="15.42578125" style="1" bestFit="1" customWidth="1"/>
    <col min="1541" max="1541" width="8.7109375" style="1" customWidth="1"/>
    <col min="1542" max="1542" width="8.28515625" style="1" customWidth="1"/>
    <col min="1543" max="1543" width="8.85546875" style="1" customWidth="1"/>
    <col min="1544" max="1545" width="8" style="1" customWidth="1"/>
    <col min="1546" max="1546" width="6.140625" style="1" customWidth="1"/>
    <col min="1547" max="1547" width="9.7109375" style="1" customWidth="1"/>
    <col min="1548" max="1548" width="7.5703125" style="1" customWidth="1"/>
    <col min="1549" max="1550" width="8.140625" style="1" customWidth="1"/>
    <col min="1551" max="1551" width="3.5703125" style="1" customWidth="1"/>
    <col min="1552" max="1553" width="9.140625" style="1"/>
    <col min="1554" max="1554" width="10" style="1" customWidth="1"/>
    <col min="1555" max="1792" width="9.140625" style="1"/>
    <col min="1793" max="1793" width="3.42578125" style="1" customWidth="1"/>
    <col min="1794" max="1794" width="43.85546875" style="1" bestFit="1" customWidth="1"/>
    <col min="1795" max="1795" width="26.28515625" style="1" bestFit="1" customWidth="1"/>
    <col min="1796" max="1796" width="15.42578125" style="1" bestFit="1" customWidth="1"/>
    <col min="1797" max="1797" width="8.7109375" style="1" customWidth="1"/>
    <col min="1798" max="1798" width="8.28515625" style="1" customWidth="1"/>
    <col min="1799" max="1799" width="8.85546875" style="1" customWidth="1"/>
    <col min="1800" max="1801" width="8" style="1" customWidth="1"/>
    <col min="1802" max="1802" width="6.140625" style="1" customWidth="1"/>
    <col min="1803" max="1803" width="9.7109375" style="1" customWidth="1"/>
    <col min="1804" max="1804" width="7.5703125" style="1" customWidth="1"/>
    <col min="1805" max="1806" width="8.140625" style="1" customWidth="1"/>
    <col min="1807" max="1807" width="3.5703125" style="1" customWidth="1"/>
    <col min="1808" max="1809" width="9.140625" style="1"/>
    <col min="1810" max="1810" width="10" style="1" customWidth="1"/>
    <col min="1811" max="2048" width="9.140625" style="1"/>
    <col min="2049" max="2049" width="3.42578125" style="1" customWidth="1"/>
    <col min="2050" max="2050" width="43.85546875" style="1" bestFit="1" customWidth="1"/>
    <col min="2051" max="2051" width="26.28515625" style="1" bestFit="1" customWidth="1"/>
    <col min="2052" max="2052" width="15.42578125" style="1" bestFit="1" customWidth="1"/>
    <col min="2053" max="2053" width="8.7109375" style="1" customWidth="1"/>
    <col min="2054" max="2054" width="8.28515625" style="1" customWidth="1"/>
    <col min="2055" max="2055" width="8.85546875" style="1" customWidth="1"/>
    <col min="2056" max="2057" width="8" style="1" customWidth="1"/>
    <col min="2058" max="2058" width="6.140625" style="1" customWidth="1"/>
    <col min="2059" max="2059" width="9.7109375" style="1" customWidth="1"/>
    <col min="2060" max="2060" width="7.5703125" style="1" customWidth="1"/>
    <col min="2061" max="2062" width="8.140625" style="1" customWidth="1"/>
    <col min="2063" max="2063" width="3.5703125" style="1" customWidth="1"/>
    <col min="2064" max="2065" width="9.140625" style="1"/>
    <col min="2066" max="2066" width="10" style="1" customWidth="1"/>
    <col min="2067" max="2304" width="9.140625" style="1"/>
    <col min="2305" max="2305" width="3.42578125" style="1" customWidth="1"/>
    <col min="2306" max="2306" width="43.85546875" style="1" bestFit="1" customWidth="1"/>
    <col min="2307" max="2307" width="26.28515625" style="1" bestFit="1" customWidth="1"/>
    <col min="2308" max="2308" width="15.42578125" style="1" bestFit="1" customWidth="1"/>
    <col min="2309" max="2309" width="8.7109375" style="1" customWidth="1"/>
    <col min="2310" max="2310" width="8.28515625" style="1" customWidth="1"/>
    <col min="2311" max="2311" width="8.85546875" style="1" customWidth="1"/>
    <col min="2312" max="2313" width="8" style="1" customWidth="1"/>
    <col min="2314" max="2314" width="6.140625" style="1" customWidth="1"/>
    <col min="2315" max="2315" width="9.7109375" style="1" customWidth="1"/>
    <col min="2316" max="2316" width="7.5703125" style="1" customWidth="1"/>
    <col min="2317" max="2318" width="8.140625" style="1" customWidth="1"/>
    <col min="2319" max="2319" width="3.5703125" style="1" customWidth="1"/>
    <col min="2320" max="2321" width="9.140625" style="1"/>
    <col min="2322" max="2322" width="10" style="1" customWidth="1"/>
    <col min="2323" max="2560" width="9.140625" style="1"/>
    <col min="2561" max="2561" width="3.42578125" style="1" customWidth="1"/>
    <col min="2562" max="2562" width="43.85546875" style="1" bestFit="1" customWidth="1"/>
    <col min="2563" max="2563" width="26.28515625" style="1" bestFit="1" customWidth="1"/>
    <col min="2564" max="2564" width="15.42578125" style="1" bestFit="1" customWidth="1"/>
    <col min="2565" max="2565" width="8.7109375" style="1" customWidth="1"/>
    <col min="2566" max="2566" width="8.28515625" style="1" customWidth="1"/>
    <col min="2567" max="2567" width="8.85546875" style="1" customWidth="1"/>
    <col min="2568" max="2569" width="8" style="1" customWidth="1"/>
    <col min="2570" max="2570" width="6.140625" style="1" customWidth="1"/>
    <col min="2571" max="2571" width="9.7109375" style="1" customWidth="1"/>
    <col min="2572" max="2572" width="7.5703125" style="1" customWidth="1"/>
    <col min="2573" max="2574" width="8.140625" style="1" customWidth="1"/>
    <col min="2575" max="2575" width="3.5703125" style="1" customWidth="1"/>
    <col min="2576" max="2577" width="9.140625" style="1"/>
    <col min="2578" max="2578" width="10" style="1" customWidth="1"/>
    <col min="2579" max="2816" width="9.140625" style="1"/>
    <col min="2817" max="2817" width="3.42578125" style="1" customWidth="1"/>
    <col min="2818" max="2818" width="43.85546875" style="1" bestFit="1" customWidth="1"/>
    <col min="2819" max="2819" width="26.28515625" style="1" bestFit="1" customWidth="1"/>
    <col min="2820" max="2820" width="15.42578125" style="1" bestFit="1" customWidth="1"/>
    <col min="2821" max="2821" width="8.7109375" style="1" customWidth="1"/>
    <col min="2822" max="2822" width="8.28515625" style="1" customWidth="1"/>
    <col min="2823" max="2823" width="8.85546875" style="1" customWidth="1"/>
    <col min="2824" max="2825" width="8" style="1" customWidth="1"/>
    <col min="2826" max="2826" width="6.140625" style="1" customWidth="1"/>
    <col min="2827" max="2827" width="9.7109375" style="1" customWidth="1"/>
    <col min="2828" max="2828" width="7.5703125" style="1" customWidth="1"/>
    <col min="2829" max="2830" width="8.140625" style="1" customWidth="1"/>
    <col min="2831" max="2831" width="3.5703125" style="1" customWidth="1"/>
    <col min="2832" max="2833" width="9.140625" style="1"/>
    <col min="2834" max="2834" width="10" style="1" customWidth="1"/>
    <col min="2835" max="3072" width="9.140625" style="1"/>
    <col min="3073" max="3073" width="3.42578125" style="1" customWidth="1"/>
    <col min="3074" max="3074" width="43.85546875" style="1" bestFit="1" customWidth="1"/>
    <col min="3075" max="3075" width="26.28515625" style="1" bestFit="1" customWidth="1"/>
    <col min="3076" max="3076" width="15.42578125" style="1" bestFit="1" customWidth="1"/>
    <col min="3077" max="3077" width="8.7109375" style="1" customWidth="1"/>
    <col min="3078" max="3078" width="8.28515625" style="1" customWidth="1"/>
    <col min="3079" max="3079" width="8.85546875" style="1" customWidth="1"/>
    <col min="3080" max="3081" width="8" style="1" customWidth="1"/>
    <col min="3082" max="3082" width="6.140625" style="1" customWidth="1"/>
    <col min="3083" max="3083" width="9.7109375" style="1" customWidth="1"/>
    <col min="3084" max="3084" width="7.5703125" style="1" customWidth="1"/>
    <col min="3085" max="3086" width="8.140625" style="1" customWidth="1"/>
    <col min="3087" max="3087" width="3.5703125" style="1" customWidth="1"/>
    <col min="3088" max="3089" width="9.140625" style="1"/>
    <col min="3090" max="3090" width="10" style="1" customWidth="1"/>
    <col min="3091" max="3328" width="9.140625" style="1"/>
    <col min="3329" max="3329" width="3.42578125" style="1" customWidth="1"/>
    <col min="3330" max="3330" width="43.85546875" style="1" bestFit="1" customWidth="1"/>
    <col min="3331" max="3331" width="26.28515625" style="1" bestFit="1" customWidth="1"/>
    <col min="3332" max="3332" width="15.42578125" style="1" bestFit="1" customWidth="1"/>
    <col min="3333" max="3333" width="8.7109375" style="1" customWidth="1"/>
    <col min="3334" max="3334" width="8.28515625" style="1" customWidth="1"/>
    <col min="3335" max="3335" width="8.85546875" style="1" customWidth="1"/>
    <col min="3336" max="3337" width="8" style="1" customWidth="1"/>
    <col min="3338" max="3338" width="6.140625" style="1" customWidth="1"/>
    <col min="3339" max="3339" width="9.7109375" style="1" customWidth="1"/>
    <col min="3340" max="3340" width="7.5703125" style="1" customWidth="1"/>
    <col min="3341" max="3342" width="8.140625" style="1" customWidth="1"/>
    <col min="3343" max="3343" width="3.5703125" style="1" customWidth="1"/>
    <col min="3344" max="3345" width="9.140625" style="1"/>
    <col min="3346" max="3346" width="10" style="1" customWidth="1"/>
    <col min="3347" max="3584" width="9.140625" style="1"/>
    <col min="3585" max="3585" width="3.42578125" style="1" customWidth="1"/>
    <col min="3586" max="3586" width="43.85546875" style="1" bestFit="1" customWidth="1"/>
    <col min="3587" max="3587" width="26.28515625" style="1" bestFit="1" customWidth="1"/>
    <col min="3588" max="3588" width="15.42578125" style="1" bestFit="1" customWidth="1"/>
    <col min="3589" max="3589" width="8.7109375" style="1" customWidth="1"/>
    <col min="3590" max="3590" width="8.28515625" style="1" customWidth="1"/>
    <col min="3591" max="3591" width="8.85546875" style="1" customWidth="1"/>
    <col min="3592" max="3593" width="8" style="1" customWidth="1"/>
    <col min="3594" max="3594" width="6.140625" style="1" customWidth="1"/>
    <col min="3595" max="3595" width="9.7109375" style="1" customWidth="1"/>
    <col min="3596" max="3596" width="7.5703125" style="1" customWidth="1"/>
    <col min="3597" max="3598" width="8.140625" style="1" customWidth="1"/>
    <col min="3599" max="3599" width="3.5703125" style="1" customWidth="1"/>
    <col min="3600" max="3601" width="9.140625" style="1"/>
    <col min="3602" max="3602" width="10" style="1" customWidth="1"/>
    <col min="3603" max="3840" width="9.140625" style="1"/>
    <col min="3841" max="3841" width="3.42578125" style="1" customWidth="1"/>
    <col min="3842" max="3842" width="43.85546875" style="1" bestFit="1" customWidth="1"/>
    <col min="3843" max="3843" width="26.28515625" style="1" bestFit="1" customWidth="1"/>
    <col min="3844" max="3844" width="15.42578125" style="1" bestFit="1" customWidth="1"/>
    <col min="3845" max="3845" width="8.7109375" style="1" customWidth="1"/>
    <col min="3846" max="3846" width="8.28515625" style="1" customWidth="1"/>
    <col min="3847" max="3847" width="8.85546875" style="1" customWidth="1"/>
    <col min="3848" max="3849" width="8" style="1" customWidth="1"/>
    <col min="3850" max="3850" width="6.140625" style="1" customWidth="1"/>
    <col min="3851" max="3851" width="9.7109375" style="1" customWidth="1"/>
    <col min="3852" max="3852" width="7.5703125" style="1" customWidth="1"/>
    <col min="3853" max="3854" width="8.140625" style="1" customWidth="1"/>
    <col min="3855" max="3855" width="3.5703125" style="1" customWidth="1"/>
    <col min="3856" max="3857" width="9.140625" style="1"/>
    <col min="3858" max="3858" width="10" style="1" customWidth="1"/>
    <col min="3859" max="4096" width="9.140625" style="1"/>
    <col min="4097" max="4097" width="3.42578125" style="1" customWidth="1"/>
    <col min="4098" max="4098" width="43.85546875" style="1" bestFit="1" customWidth="1"/>
    <col min="4099" max="4099" width="26.28515625" style="1" bestFit="1" customWidth="1"/>
    <col min="4100" max="4100" width="15.42578125" style="1" bestFit="1" customWidth="1"/>
    <col min="4101" max="4101" width="8.7109375" style="1" customWidth="1"/>
    <col min="4102" max="4102" width="8.28515625" style="1" customWidth="1"/>
    <col min="4103" max="4103" width="8.85546875" style="1" customWidth="1"/>
    <col min="4104" max="4105" width="8" style="1" customWidth="1"/>
    <col min="4106" max="4106" width="6.140625" style="1" customWidth="1"/>
    <col min="4107" max="4107" width="9.7109375" style="1" customWidth="1"/>
    <col min="4108" max="4108" width="7.5703125" style="1" customWidth="1"/>
    <col min="4109" max="4110" width="8.140625" style="1" customWidth="1"/>
    <col min="4111" max="4111" width="3.5703125" style="1" customWidth="1"/>
    <col min="4112" max="4113" width="9.140625" style="1"/>
    <col min="4114" max="4114" width="10" style="1" customWidth="1"/>
    <col min="4115" max="4352" width="9.140625" style="1"/>
    <col min="4353" max="4353" width="3.42578125" style="1" customWidth="1"/>
    <col min="4354" max="4354" width="43.85546875" style="1" bestFit="1" customWidth="1"/>
    <col min="4355" max="4355" width="26.28515625" style="1" bestFit="1" customWidth="1"/>
    <col min="4356" max="4356" width="15.42578125" style="1" bestFit="1" customWidth="1"/>
    <col min="4357" max="4357" width="8.7109375" style="1" customWidth="1"/>
    <col min="4358" max="4358" width="8.28515625" style="1" customWidth="1"/>
    <col min="4359" max="4359" width="8.85546875" style="1" customWidth="1"/>
    <col min="4360" max="4361" width="8" style="1" customWidth="1"/>
    <col min="4362" max="4362" width="6.140625" style="1" customWidth="1"/>
    <col min="4363" max="4363" width="9.7109375" style="1" customWidth="1"/>
    <col min="4364" max="4364" width="7.5703125" style="1" customWidth="1"/>
    <col min="4365" max="4366" width="8.140625" style="1" customWidth="1"/>
    <col min="4367" max="4367" width="3.5703125" style="1" customWidth="1"/>
    <col min="4368" max="4369" width="9.140625" style="1"/>
    <col min="4370" max="4370" width="10" style="1" customWidth="1"/>
    <col min="4371" max="4608" width="9.140625" style="1"/>
    <col min="4609" max="4609" width="3.42578125" style="1" customWidth="1"/>
    <col min="4610" max="4610" width="43.85546875" style="1" bestFit="1" customWidth="1"/>
    <col min="4611" max="4611" width="26.28515625" style="1" bestFit="1" customWidth="1"/>
    <col min="4612" max="4612" width="15.42578125" style="1" bestFit="1" customWidth="1"/>
    <col min="4613" max="4613" width="8.7109375" style="1" customWidth="1"/>
    <col min="4614" max="4614" width="8.28515625" style="1" customWidth="1"/>
    <col min="4615" max="4615" width="8.85546875" style="1" customWidth="1"/>
    <col min="4616" max="4617" width="8" style="1" customWidth="1"/>
    <col min="4618" max="4618" width="6.140625" style="1" customWidth="1"/>
    <col min="4619" max="4619" width="9.7109375" style="1" customWidth="1"/>
    <col min="4620" max="4620" width="7.5703125" style="1" customWidth="1"/>
    <col min="4621" max="4622" width="8.140625" style="1" customWidth="1"/>
    <col min="4623" max="4623" width="3.5703125" style="1" customWidth="1"/>
    <col min="4624" max="4625" width="9.140625" style="1"/>
    <col min="4626" max="4626" width="10" style="1" customWidth="1"/>
    <col min="4627" max="4864" width="9.140625" style="1"/>
    <col min="4865" max="4865" width="3.42578125" style="1" customWidth="1"/>
    <col min="4866" max="4866" width="43.85546875" style="1" bestFit="1" customWidth="1"/>
    <col min="4867" max="4867" width="26.28515625" style="1" bestFit="1" customWidth="1"/>
    <col min="4868" max="4868" width="15.42578125" style="1" bestFit="1" customWidth="1"/>
    <col min="4869" max="4869" width="8.7109375" style="1" customWidth="1"/>
    <col min="4870" max="4870" width="8.28515625" style="1" customWidth="1"/>
    <col min="4871" max="4871" width="8.85546875" style="1" customWidth="1"/>
    <col min="4872" max="4873" width="8" style="1" customWidth="1"/>
    <col min="4874" max="4874" width="6.140625" style="1" customWidth="1"/>
    <col min="4875" max="4875" width="9.7109375" style="1" customWidth="1"/>
    <col min="4876" max="4876" width="7.5703125" style="1" customWidth="1"/>
    <col min="4877" max="4878" width="8.140625" style="1" customWidth="1"/>
    <col min="4879" max="4879" width="3.5703125" style="1" customWidth="1"/>
    <col min="4880" max="4881" width="9.140625" style="1"/>
    <col min="4882" max="4882" width="10" style="1" customWidth="1"/>
    <col min="4883" max="5120" width="9.140625" style="1"/>
    <col min="5121" max="5121" width="3.42578125" style="1" customWidth="1"/>
    <col min="5122" max="5122" width="43.85546875" style="1" bestFit="1" customWidth="1"/>
    <col min="5123" max="5123" width="26.28515625" style="1" bestFit="1" customWidth="1"/>
    <col min="5124" max="5124" width="15.42578125" style="1" bestFit="1" customWidth="1"/>
    <col min="5125" max="5125" width="8.7109375" style="1" customWidth="1"/>
    <col min="5126" max="5126" width="8.28515625" style="1" customWidth="1"/>
    <col min="5127" max="5127" width="8.85546875" style="1" customWidth="1"/>
    <col min="5128" max="5129" width="8" style="1" customWidth="1"/>
    <col min="5130" max="5130" width="6.140625" style="1" customWidth="1"/>
    <col min="5131" max="5131" width="9.7109375" style="1" customWidth="1"/>
    <col min="5132" max="5132" width="7.5703125" style="1" customWidth="1"/>
    <col min="5133" max="5134" width="8.140625" style="1" customWidth="1"/>
    <col min="5135" max="5135" width="3.5703125" style="1" customWidth="1"/>
    <col min="5136" max="5137" width="9.140625" style="1"/>
    <col min="5138" max="5138" width="10" style="1" customWidth="1"/>
    <col min="5139" max="5376" width="9.140625" style="1"/>
    <col min="5377" max="5377" width="3.42578125" style="1" customWidth="1"/>
    <col min="5378" max="5378" width="43.85546875" style="1" bestFit="1" customWidth="1"/>
    <col min="5379" max="5379" width="26.28515625" style="1" bestFit="1" customWidth="1"/>
    <col min="5380" max="5380" width="15.42578125" style="1" bestFit="1" customWidth="1"/>
    <col min="5381" max="5381" width="8.7109375" style="1" customWidth="1"/>
    <col min="5382" max="5382" width="8.28515625" style="1" customWidth="1"/>
    <col min="5383" max="5383" width="8.85546875" style="1" customWidth="1"/>
    <col min="5384" max="5385" width="8" style="1" customWidth="1"/>
    <col min="5386" max="5386" width="6.140625" style="1" customWidth="1"/>
    <col min="5387" max="5387" width="9.7109375" style="1" customWidth="1"/>
    <col min="5388" max="5388" width="7.5703125" style="1" customWidth="1"/>
    <col min="5389" max="5390" width="8.140625" style="1" customWidth="1"/>
    <col min="5391" max="5391" width="3.5703125" style="1" customWidth="1"/>
    <col min="5392" max="5393" width="9.140625" style="1"/>
    <col min="5394" max="5394" width="10" style="1" customWidth="1"/>
    <col min="5395" max="5632" width="9.140625" style="1"/>
    <col min="5633" max="5633" width="3.42578125" style="1" customWidth="1"/>
    <col min="5634" max="5634" width="43.85546875" style="1" bestFit="1" customWidth="1"/>
    <col min="5635" max="5635" width="26.28515625" style="1" bestFit="1" customWidth="1"/>
    <col min="5636" max="5636" width="15.42578125" style="1" bestFit="1" customWidth="1"/>
    <col min="5637" max="5637" width="8.7109375" style="1" customWidth="1"/>
    <col min="5638" max="5638" width="8.28515625" style="1" customWidth="1"/>
    <col min="5639" max="5639" width="8.85546875" style="1" customWidth="1"/>
    <col min="5640" max="5641" width="8" style="1" customWidth="1"/>
    <col min="5642" max="5642" width="6.140625" style="1" customWidth="1"/>
    <col min="5643" max="5643" width="9.7109375" style="1" customWidth="1"/>
    <col min="5644" max="5644" width="7.5703125" style="1" customWidth="1"/>
    <col min="5645" max="5646" width="8.140625" style="1" customWidth="1"/>
    <col min="5647" max="5647" width="3.5703125" style="1" customWidth="1"/>
    <col min="5648" max="5649" width="9.140625" style="1"/>
    <col min="5650" max="5650" width="10" style="1" customWidth="1"/>
    <col min="5651" max="5888" width="9.140625" style="1"/>
    <col min="5889" max="5889" width="3.42578125" style="1" customWidth="1"/>
    <col min="5890" max="5890" width="43.85546875" style="1" bestFit="1" customWidth="1"/>
    <col min="5891" max="5891" width="26.28515625" style="1" bestFit="1" customWidth="1"/>
    <col min="5892" max="5892" width="15.42578125" style="1" bestFit="1" customWidth="1"/>
    <col min="5893" max="5893" width="8.7109375" style="1" customWidth="1"/>
    <col min="5894" max="5894" width="8.28515625" style="1" customWidth="1"/>
    <col min="5895" max="5895" width="8.85546875" style="1" customWidth="1"/>
    <col min="5896" max="5897" width="8" style="1" customWidth="1"/>
    <col min="5898" max="5898" width="6.140625" style="1" customWidth="1"/>
    <col min="5899" max="5899" width="9.7109375" style="1" customWidth="1"/>
    <col min="5900" max="5900" width="7.5703125" style="1" customWidth="1"/>
    <col min="5901" max="5902" width="8.140625" style="1" customWidth="1"/>
    <col min="5903" max="5903" width="3.5703125" style="1" customWidth="1"/>
    <col min="5904" max="5905" width="9.140625" style="1"/>
    <col min="5906" max="5906" width="10" style="1" customWidth="1"/>
    <col min="5907" max="6144" width="9.140625" style="1"/>
    <col min="6145" max="6145" width="3.42578125" style="1" customWidth="1"/>
    <col min="6146" max="6146" width="43.85546875" style="1" bestFit="1" customWidth="1"/>
    <col min="6147" max="6147" width="26.28515625" style="1" bestFit="1" customWidth="1"/>
    <col min="6148" max="6148" width="15.42578125" style="1" bestFit="1" customWidth="1"/>
    <col min="6149" max="6149" width="8.7109375" style="1" customWidth="1"/>
    <col min="6150" max="6150" width="8.28515625" style="1" customWidth="1"/>
    <col min="6151" max="6151" width="8.85546875" style="1" customWidth="1"/>
    <col min="6152" max="6153" width="8" style="1" customWidth="1"/>
    <col min="6154" max="6154" width="6.140625" style="1" customWidth="1"/>
    <col min="6155" max="6155" width="9.7109375" style="1" customWidth="1"/>
    <col min="6156" max="6156" width="7.5703125" style="1" customWidth="1"/>
    <col min="6157" max="6158" width="8.140625" style="1" customWidth="1"/>
    <col min="6159" max="6159" width="3.5703125" style="1" customWidth="1"/>
    <col min="6160" max="6161" width="9.140625" style="1"/>
    <col min="6162" max="6162" width="10" style="1" customWidth="1"/>
    <col min="6163" max="6400" width="9.140625" style="1"/>
    <col min="6401" max="6401" width="3.42578125" style="1" customWidth="1"/>
    <col min="6402" max="6402" width="43.85546875" style="1" bestFit="1" customWidth="1"/>
    <col min="6403" max="6403" width="26.28515625" style="1" bestFit="1" customWidth="1"/>
    <col min="6404" max="6404" width="15.42578125" style="1" bestFit="1" customWidth="1"/>
    <col min="6405" max="6405" width="8.7109375" style="1" customWidth="1"/>
    <col min="6406" max="6406" width="8.28515625" style="1" customWidth="1"/>
    <col min="6407" max="6407" width="8.85546875" style="1" customWidth="1"/>
    <col min="6408" max="6409" width="8" style="1" customWidth="1"/>
    <col min="6410" max="6410" width="6.140625" style="1" customWidth="1"/>
    <col min="6411" max="6411" width="9.7109375" style="1" customWidth="1"/>
    <col min="6412" max="6412" width="7.5703125" style="1" customWidth="1"/>
    <col min="6413" max="6414" width="8.140625" style="1" customWidth="1"/>
    <col min="6415" max="6415" width="3.5703125" style="1" customWidth="1"/>
    <col min="6416" max="6417" width="9.140625" style="1"/>
    <col min="6418" max="6418" width="10" style="1" customWidth="1"/>
    <col min="6419" max="6656" width="9.140625" style="1"/>
    <col min="6657" max="6657" width="3.42578125" style="1" customWidth="1"/>
    <col min="6658" max="6658" width="43.85546875" style="1" bestFit="1" customWidth="1"/>
    <col min="6659" max="6659" width="26.28515625" style="1" bestFit="1" customWidth="1"/>
    <col min="6660" max="6660" width="15.42578125" style="1" bestFit="1" customWidth="1"/>
    <col min="6661" max="6661" width="8.7109375" style="1" customWidth="1"/>
    <col min="6662" max="6662" width="8.28515625" style="1" customWidth="1"/>
    <col min="6663" max="6663" width="8.85546875" style="1" customWidth="1"/>
    <col min="6664" max="6665" width="8" style="1" customWidth="1"/>
    <col min="6666" max="6666" width="6.140625" style="1" customWidth="1"/>
    <col min="6667" max="6667" width="9.7109375" style="1" customWidth="1"/>
    <col min="6668" max="6668" width="7.5703125" style="1" customWidth="1"/>
    <col min="6669" max="6670" width="8.140625" style="1" customWidth="1"/>
    <col min="6671" max="6671" width="3.5703125" style="1" customWidth="1"/>
    <col min="6672" max="6673" width="9.140625" style="1"/>
    <col min="6674" max="6674" width="10" style="1" customWidth="1"/>
    <col min="6675" max="6912" width="9.140625" style="1"/>
    <col min="6913" max="6913" width="3.42578125" style="1" customWidth="1"/>
    <col min="6914" max="6914" width="43.85546875" style="1" bestFit="1" customWidth="1"/>
    <col min="6915" max="6915" width="26.28515625" style="1" bestFit="1" customWidth="1"/>
    <col min="6916" max="6916" width="15.42578125" style="1" bestFit="1" customWidth="1"/>
    <col min="6917" max="6917" width="8.7109375" style="1" customWidth="1"/>
    <col min="6918" max="6918" width="8.28515625" style="1" customWidth="1"/>
    <col min="6919" max="6919" width="8.85546875" style="1" customWidth="1"/>
    <col min="6920" max="6921" width="8" style="1" customWidth="1"/>
    <col min="6922" max="6922" width="6.140625" style="1" customWidth="1"/>
    <col min="6923" max="6923" width="9.7109375" style="1" customWidth="1"/>
    <col min="6924" max="6924" width="7.5703125" style="1" customWidth="1"/>
    <col min="6925" max="6926" width="8.140625" style="1" customWidth="1"/>
    <col min="6927" max="6927" width="3.5703125" style="1" customWidth="1"/>
    <col min="6928" max="6929" width="9.140625" style="1"/>
    <col min="6930" max="6930" width="10" style="1" customWidth="1"/>
    <col min="6931" max="7168" width="9.140625" style="1"/>
    <col min="7169" max="7169" width="3.42578125" style="1" customWidth="1"/>
    <col min="7170" max="7170" width="43.85546875" style="1" bestFit="1" customWidth="1"/>
    <col min="7171" max="7171" width="26.28515625" style="1" bestFit="1" customWidth="1"/>
    <col min="7172" max="7172" width="15.42578125" style="1" bestFit="1" customWidth="1"/>
    <col min="7173" max="7173" width="8.7109375" style="1" customWidth="1"/>
    <col min="7174" max="7174" width="8.28515625" style="1" customWidth="1"/>
    <col min="7175" max="7175" width="8.85546875" style="1" customWidth="1"/>
    <col min="7176" max="7177" width="8" style="1" customWidth="1"/>
    <col min="7178" max="7178" width="6.140625" style="1" customWidth="1"/>
    <col min="7179" max="7179" width="9.7109375" style="1" customWidth="1"/>
    <col min="7180" max="7180" width="7.5703125" style="1" customWidth="1"/>
    <col min="7181" max="7182" width="8.140625" style="1" customWidth="1"/>
    <col min="7183" max="7183" width="3.5703125" style="1" customWidth="1"/>
    <col min="7184" max="7185" width="9.140625" style="1"/>
    <col min="7186" max="7186" width="10" style="1" customWidth="1"/>
    <col min="7187" max="7424" width="9.140625" style="1"/>
    <col min="7425" max="7425" width="3.42578125" style="1" customWidth="1"/>
    <col min="7426" max="7426" width="43.85546875" style="1" bestFit="1" customWidth="1"/>
    <col min="7427" max="7427" width="26.28515625" style="1" bestFit="1" customWidth="1"/>
    <col min="7428" max="7428" width="15.42578125" style="1" bestFit="1" customWidth="1"/>
    <col min="7429" max="7429" width="8.7109375" style="1" customWidth="1"/>
    <col min="7430" max="7430" width="8.28515625" style="1" customWidth="1"/>
    <col min="7431" max="7431" width="8.85546875" style="1" customWidth="1"/>
    <col min="7432" max="7433" width="8" style="1" customWidth="1"/>
    <col min="7434" max="7434" width="6.140625" style="1" customWidth="1"/>
    <col min="7435" max="7435" width="9.7109375" style="1" customWidth="1"/>
    <col min="7436" max="7436" width="7.5703125" style="1" customWidth="1"/>
    <col min="7437" max="7438" width="8.140625" style="1" customWidth="1"/>
    <col min="7439" max="7439" width="3.5703125" style="1" customWidth="1"/>
    <col min="7440" max="7441" width="9.140625" style="1"/>
    <col min="7442" max="7442" width="10" style="1" customWidth="1"/>
    <col min="7443" max="7680" width="9.140625" style="1"/>
    <col min="7681" max="7681" width="3.42578125" style="1" customWidth="1"/>
    <col min="7682" max="7682" width="43.85546875" style="1" bestFit="1" customWidth="1"/>
    <col min="7683" max="7683" width="26.28515625" style="1" bestFit="1" customWidth="1"/>
    <col min="7684" max="7684" width="15.42578125" style="1" bestFit="1" customWidth="1"/>
    <col min="7685" max="7685" width="8.7109375" style="1" customWidth="1"/>
    <col min="7686" max="7686" width="8.28515625" style="1" customWidth="1"/>
    <col min="7687" max="7687" width="8.85546875" style="1" customWidth="1"/>
    <col min="7688" max="7689" width="8" style="1" customWidth="1"/>
    <col min="7690" max="7690" width="6.140625" style="1" customWidth="1"/>
    <col min="7691" max="7691" width="9.7109375" style="1" customWidth="1"/>
    <col min="7692" max="7692" width="7.5703125" style="1" customWidth="1"/>
    <col min="7693" max="7694" width="8.140625" style="1" customWidth="1"/>
    <col min="7695" max="7695" width="3.5703125" style="1" customWidth="1"/>
    <col min="7696" max="7697" width="9.140625" style="1"/>
    <col min="7698" max="7698" width="10" style="1" customWidth="1"/>
    <col min="7699" max="7936" width="9.140625" style="1"/>
    <col min="7937" max="7937" width="3.42578125" style="1" customWidth="1"/>
    <col min="7938" max="7938" width="43.85546875" style="1" bestFit="1" customWidth="1"/>
    <col min="7939" max="7939" width="26.28515625" style="1" bestFit="1" customWidth="1"/>
    <col min="7940" max="7940" width="15.42578125" style="1" bestFit="1" customWidth="1"/>
    <col min="7941" max="7941" width="8.7109375" style="1" customWidth="1"/>
    <col min="7942" max="7942" width="8.28515625" style="1" customWidth="1"/>
    <col min="7943" max="7943" width="8.85546875" style="1" customWidth="1"/>
    <col min="7944" max="7945" width="8" style="1" customWidth="1"/>
    <col min="7946" max="7946" width="6.140625" style="1" customWidth="1"/>
    <col min="7947" max="7947" width="9.7109375" style="1" customWidth="1"/>
    <col min="7948" max="7948" width="7.5703125" style="1" customWidth="1"/>
    <col min="7949" max="7950" width="8.140625" style="1" customWidth="1"/>
    <col min="7951" max="7951" width="3.5703125" style="1" customWidth="1"/>
    <col min="7952" max="7953" width="9.140625" style="1"/>
    <col min="7954" max="7954" width="10" style="1" customWidth="1"/>
    <col min="7955" max="8192" width="9.140625" style="1"/>
    <col min="8193" max="8193" width="3.42578125" style="1" customWidth="1"/>
    <col min="8194" max="8194" width="43.85546875" style="1" bestFit="1" customWidth="1"/>
    <col min="8195" max="8195" width="26.28515625" style="1" bestFit="1" customWidth="1"/>
    <col min="8196" max="8196" width="15.42578125" style="1" bestFit="1" customWidth="1"/>
    <col min="8197" max="8197" width="8.7109375" style="1" customWidth="1"/>
    <col min="8198" max="8198" width="8.28515625" style="1" customWidth="1"/>
    <col min="8199" max="8199" width="8.85546875" style="1" customWidth="1"/>
    <col min="8200" max="8201" width="8" style="1" customWidth="1"/>
    <col min="8202" max="8202" width="6.140625" style="1" customWidth="1"/>
    <col min="8203" max="8203" width="9.7109375" style="1" customWidth="1"/>
    <col min="8204" max="8204" width="7.5703125" style="1" customWidth="1"/>
    <col min="8205" max="8206" width="8.140625" style="1" customWidth="1"/>
    <col min="8207" max="8207" width="3.5703125" style="1" customWidth="1"/>
    <col min="8208" max="8209" width="9.140625" style="1"/>
    <col min="8210" max="8210" width="10" style="1" customWidth="1"/>
    <col min="8211" max="8448" width="9.140625" style="1"/>
    <col min="8449" max="8449" width="3.42578125" style="1" customWidth="1"/>
    <col min="8450" max="8450" width="43.85546875" style="1" bestFit="1" customWidth="1"/>
    <col min="8451" max="8451" width="26.28515625" style="1" bestFit="1" customWidth="1"/>
    <col min="8452" max="8452" width="15.42578125" style="1" bestFit="1" customWidth="1"/>
    <col min="8453" max="8453" width="8.7109375" style="1" customWidth="1"/>
    <col min="8454" max="8454" width="8.28515625" style="1" customWidth="1"/>
    <col min="8455" max="8455" width="8.85546875" style="1" customWidth="1"/>
    <col min="8456" max="8457" width="8" style="1" customWidth="1"/>
    <col min="8458" max="8458" width="6.140625" style="1" customWidth="1"/>
    <col min="8459" max="8459" width="9.7109375" style="1" customWidth="1"/>
    <col min="8460" max="8460" width="7.5703125" style="1" customWidth="1"/>
    <col min="8461" max="8462" width="8.140625" style="1" customWidth="1"/>
    <col min="8463" max="8463" width="3.5703125" style="1" customWidth="1"/>
    <col min="8464" max="8465" width="9.140625" style="1"/>
    <col min="8466" max="8466" width="10" style="1" customWidth="1"/>
    <col min="8467" max="8704" width="9.140625" style="1"/>
    <col min="8705" max="8705" width="3.42578125" style="1" customWidth="1"/>
    <col min="8706" max="8706" width="43.85546875" style="1" bestFit="1" customWidth="1"/>
    <col min="8707" max="8707" width="26.28515625" style="1" bestFit="1" customWidth="1"/>
    <col min="8708" max="8708" width="15.42578125" style="1" bestFit="1" customWidth="1"/>
    <col min="8709" max="8709" width="8.7109375" style="1" customWidth="1"/>
    <col min="8710" max="8710" width="8.28515625" style="1" customWidth="1"/>
    <col min="8711" max="8711" width="8.85546875" style="1" customWidth="1"/>
    <col min="8712" max="8713" width="8" style="1" customWidth="1"/>
    <col min="8714" max="8714" width="6.140625" style="1" customWidth="1"/>
    <col min="8715" max="8715" width="9.7109375" style="1" customWidth="1"/>
    <col min="8716" max="8716" width="7.5703125" style="1" customWidth="1"/>
    <col min="8717" max="8718" width="8.140625" style="1" customWidth="1"/>
    <col min="8719" max="8719" width="3.5703125" style="1" customWidth="1"/>
    <col min="8720" max="8721" width="9.140625" style="1"/>
    <col min="8722" max="8722" width="10" style="1" customWidth="1"/>
    <col min="8723" max="8960" width="9.140625" style="1"/>
    <col min="8961" max="8961" width="3.42578125" style="1" customWidth="1"/>
    <col min="8962" max="8962" width="43.85546875" style="1" bestFit="1" customWidth="1"/>
    <col min="8963" max="8963" width="26.28515625" style="1" bestFit="1" customWidth="1"/>
    <col min="8964" max="8964" width="15.42578125" style="1" bestFit="1" customWidth="1"/>
    <col min="8965" max="8965" width="8.7109375" style="1" customWidth="1"/>
    <col min="8966" max="8966" width="8.28515625" style="1" customWidth="1"/>
    <col min="8967" max="8967" width="8.85546875" style="1" customWidth="1"/>
    <col min="8968" max="8969" width="8" style="1" customWidth="1"/>
    <col min="8970" max="8970" width="6.140625" style="1" customWidth="1"/>
    <col min="8971" max="8971" width="9.7109375" style="1" customWidth="1"/>
    <col min="8972" max="8972" width="7.5703125" style="1" customWidth="1"/>
    <col min="8973" max="8974" width="8.140625" style="1" customWidth="1"/>
    <col min="8975" max="8975" width="3.5703125" style="1" customWidth="1"/>
    <col min="8976" max="8977" width="9.140625" style="1"/>
    <col min="8978" max="8978" width="10" style="1" customWidth="1"/>
    <col min="8979" max="9216" width="9.140625" style="1"/>
    <col min="9217" max="9217" width="3.42578125" style="1" customWidth="1"/>
    <col min="9218" max="9218" width="43.85546875" style="1" bestFit="1" customWidth="1"/>
    <col min="9219" max="9219" width="26.28515625" style="1" bestFit="1" customWidth="1"/>
    <col min="9220" max="9220" width="15.42578125" style="1" bestFit="1" customWidth="1"/>
    <col min="9221" max="9221" width="8.7109375" style="1" customWidth="1"/>
    <col min="9222" max="9222" width="8.28515625" style="1" customWidth="1"/>
    <col min="9223" max="9223" width="8.85546875" style="1" customWidth="1"/>
    <col min="9224" max="9225" width="8" style="1" customWidth="1"/>
    <col min="9226" max="9226" width="6.140625" style="1" customWidth="1"/>
    <col min="9227" max="9227" width="9.7109375" style="1" customWidth="1"/>
    <col min="9228" max="9228" width="7.5703125" style="1" customWidth="1"/>
    <col min="9229" max="9230" width="8.140625" style="1" customWidth="1"/>
    <col min="9231" max="9231" width="3.5703125" style="1" customWidth="1"/>
    <col min="9232" max="9233" width="9.140625" style="1"/>
    <col min="9234" max="9234" width="10" style="1" customWidth="1"/>
    <col min="9235" max="9472" width="9.140625" style="1"/>
    <col min="9473" max="9473" width="3.42578125" style="1" customWidth="1"/>
    <col min="9474" max="9474" width="43.85546875" style="1" bestFit="1" customWidth="1"/>
    <col min="9475" max="9475" width="26.28515625" style="1" bestFit="1" customWidth="1"/>
    <col min="9476" max="9476" width="15.42578125" style="1" bestFit="1" customWidth="1"/>
    <col min="9477" max="9477" width="8.7109375" style="1" customWidth="1"/>
    <col min="9478" max="9478" width="8.28515625" style="1" customWidth="1"/>
    <col min="9479" max="9479" width="8.85546875" style="1" customWidth="1"/>
    <col min="9480" max="9481" width="8" style="1" customWidth="1"/>
    <col min="9482" max="9482" width="6.140625" style="1" customWidth="1"/>
    <col min="9483" max="9483" width="9.7109375" style="1" customWidth="1"/>
    <col min="9484" max="9484" width="7.5703125" style="1" customWidth="1"/>
    <col min="9485" max="9486" width="8.140625" style="1" customWidth="1"/>
    <col min="9487" max="9487" width="3.5703125" style="1" customWidth="1"/>
    <col min="9488" max="9489" width="9.140625" style="1"/>
    <col min="9490" max="9490" width="10" style="1" customWidth="1"/>
    <col min="9491" max="9728" width="9.140625" style="1"/>
    <col min="9729" max="9729" width="3.42578125" style="1" customWidth="1"/>
    <col min="9730" max="9730" width="43.85546875" style="1" bestFit="1" customWidth="1"/>
    <col min="9731" max="9731" width="26.28515625" style="1" bestFit="1" customWidth="1"/>
    <col min="9732" max="9732" width="15.42578125" style="1" bestFit="1" customWidth="1"/>
    <col min="9733" max="9733" width="8.7109375" style="1" customWidth="1"/>
    <col min="9734" max="9734" width="8.28515625" style="1" customWidth="1"/>
    <col min="9735" max="9735" width="8.85546875" style="1" customWidth="1"/>
    <col min="9736" max="9737" width="8" style="1" customWidth="1"/>
    <col min="9738" max="9738" width="6.140625" style="1" customWidth="1"/>
    <col min="9739" max="9739" width="9.7109375" style="1" customWidth="1"/>
    <col min="9740" max="9740" width="7.5703125" style="1" customWidth="1"/>
    <col min="9741" max="9742" width="8.140625" style="1" customWidth="1"/>
    <col min="9743" max="9743" width="3.5703125" style="1" customWidth="1"/>
    <col min="9744" max="9745" width="9.140625" style="1"/>
    <col min="9746" max="9746" width="10" style="1" customWidth="1"/>
    <col min="9747" max="9984" width="9.140625" style="1"/>
    <col min="9985" max="9985" width="3.42578125" style="1" customWidth="1"/>
    <col min="9986" max="9986" width="43.85546875" style="1" bestFit="1" customWidth="1"/>
    <col min="9987" max="9987" width="26.28515625" style="1" bestFit="1" customWidth="1"/>
    <col min="9988" max="9988" width="15.42578125" style="1" bestFit="1" customWidth="1"/>
    <col min="9989" max="9989" width="8.7109375" style="1" customWidth="1"/>
    <col min="9990" max="9990" width="8.28515625" style="1" customWidth="1"/>
    <col min="9991" max="9991" width="8.85546875" style="1" customWidth="1"/>
    <col min="9992" max="9993" width="8" style="1" customWidth="1"/>
    <col min="9994" max="9994" width="6.140625" style="1" customWidth="1"/>
    <col min="9995" max="9995" width="9.7109375" style="1" customWidth="1"/>
    <col min="9996" max="9996" width="7.5703125" style="1" customWidth="1"/>
    <col min="9997" max="9998" width="8.140625" style="1" customWidth="1"/>
    <col min="9999" max="9999" width="3.5703125" style="1" customWidth="1"/>
    <col min="10000" max="10001" width="9.140625" style="1"/>
    <col min="10002" max="10002" width="10" style="1" customWidth="1"/>
    <col min="10003" max="10240" width="9.140625" style="1"/>
    <col min="10241" max="10241" width="3.42578125" style="1" customWidth="1"/>
    <col min="10242" max="10242" width="43.85546875" style="1" bestFit="1" customWidth="1"/>
    <col min="10243" max="10243" width="26.28515625" style="1" bestFit="1" customWidth="1"/>
    <col min="10244" max="10244" width="15.42578125" style="1" bestFit="1" customWidth="1"/>
    <col min="10245" max="10245" width="8.7109375" style="1" customWidth="1"/>
    <col min="10246" max="10246" width="8.28515625" style="1" customWidth="1"/>
    <col min="10247" max="10247" width="8.85546875" style="1" customWidth="1"/>
    <col min="10248" max="10249" width="8" style="1" customWidth="1"/>
    <col min="10250" max="10250" width="6.140625" style="1" customWidth="1"/>
    <col min="10251" max="10251" width="9.7109375" style="1" customWidth="1"/>
    <col min="10252" max="10252" width="7.5703125" style="1" customWidth="1"/>
    <col min="10253" max="10254" width="8.140625" style="1" customWidth="1"/>
    <col min="10255" max="10255" width="3.5703125" style="1" customWidth="1"/>
    <col min="10256" max="10257" width="9.140625" style="1"/>
    <col min="10258" max="10258" width="10" style="1" customWidth="1"/>
    <col min="10259" max="10496" width="9.140625" style="1"/>
    <col min="10497" max="10497" width="3.42578125" style="1" customWidth="1"/>
    <col min="10498" max="10498" width="43.85546875" style="1" bestFit="1" customWidth="1"/>
    <col min="10499" max="10499" width="26.28515625" style="1" bestFit="1" customWidth="1"/>
    <col min="10500" max="10500" width="15.42578125" style="1" bestFit="1" customWidth="1"/>
    <col min="10501" max="10501" width="8.7109375" style="1" customWidth="1"/>
    <col min="10502" max="10502" width="8.28515625" style="1" customWidth="1"/>
    <col min="10503" max="10503" width="8.85546875" style="1" customWidth="1"/>
    <col min="10504" max="10505" width="8" style="1" customWidth="1"/>
    <col min="10506" max="10506" width="6.140625" style="1" customWidth="1"/>
    <col min="10507" max="10507" width="9.7109375" style="1" customWidth="1"/>
    <col min="10508" max="10508" width="7.5703125" style="1" customWidth="1"/>
    <col min="10509" max="10510" width="8.140625" style="1" customWidth="1"/>
    <col min="10511" max="10511" width="3.5703125" style="1" customWidth="1"/>
    <col min="10512" max="10513" width="9.140625" style="1"/>
    <col min="10514" max="10514" width="10" style="1" customWidth="1"/>
    <col min="10515" max="10752" width="9.140625" style="1"/>
    <col min="10753" max="10753" width="3.42578125" style="1" customWidth="1"/>
    <col min="10754" max="10754" width="43.85546875" style="1" bestFit="1" customWidth="1"/>
    <col min="10755" max="10755" width="26.28515625" style="1" bestFit="1" customWidth="1"/>
    <col min="10756" max="10756" width="15.42578125" style="1" bestFit="1" customWidth="1"/>
    <col min="10757" max="10757" width="8.7109375" style="1" customWidth="1"/>
    <col min="10758" max="10758" width="8.28515625" style="1" customWidth="1"/>
    <col min="10759" max="10759" width="8.85546875" style="1" customWidth="1"/>
    <col min="10760" max="10761" width="8" style="1" customWidth="1"/>
    <col min="10762" max="10762" width="6.140625" style="1" customWidth="1"/>
    <col min="10763" max="10763" width="9.7109375" style="1" customWidth="1"/>
    <col min="10764" max="10764" width="7.5703125" style="1" customWidth="1"/>
    <col min="10765" max="10766" width="8.140625" style="1" customWidth="1"/>
    <col min="10767" max="10767" width="3.5703125" style="1" customWidth="1"/>
    <col min="10768" max="10769" width="9.140625" style="1"/>
    <col min="10770" max="10770" width="10" style="1" customWidth="1"/>
    <col min="10771" max="11008" width="9.140625" style="1"/>
    <col min="11009" max="11009" width="3.42578125" style="1" customWidth="1"/>
    <col min="11010" max="11010" width="43.85546875" style="1" bestFit="1" customWidth="1"/>
    <col min="11011" max="11011" width="26.28515625" style="1" bestFit="1" customWidth="1"/>
    <col min="11012" max="11012" width="15.42578125" style="1" bestFit="1" customWidth="1"/>
    <col min="11013" max="11013" width="8.7109375" style="1" customWidth="1"/>
    <col min="11014" max="11014" width="8.28515625" style="1" customWidth="1"/>
    <col min="11015" max="11015" width="8.85546875" style="1" customWidth="1"/>
    <col min="11016" max="11017" width="8" style="1" customWidth="1"/>
    <col min="11018" max="11018" width="6.140625" style="1" customWidth="1"/>
    <col min="11019" max="11019" width="9.7109375" style="1" customWidth="1"/>
    <col min="11020" max="11020" width="7.5703125" style="1" customWidth="1"/>
    <col min="11021" max="11022" width="8.140625" style="1" customWidth="1"/>
    <col min="11023" max="11023" width="3.5703125" style="1" customWidth="1"/>
    <col min="11024" max="11025" width="9.140625" style="1"/>
    <col min="11026" max="11026" width="10" style="1" customWidth="1"/>
    <col min="11027" max="11264" width="9.140625" style="1"/>
    <col min="11265" max="11265" width="3.42578125" style="1" customWidth="1"/>
    <col min="11266" max="11266" width="43.85546875" style="1" bestFit="1" customWidth="1"/>
    <col min="11267" max="11267" width="26.28515625" style="1" bestFit="1" customWidth="1"/>
    <col min="11268" max="11268" width="15.42578125" style="1" bestFit="1" customWidth="1"/>
    <col min="11269" max="11269" width="8.7109375" style="1" customWidth="1"/>
    <col min="11270" max="11270" width="8.28515625" style="1" customWidth="1"/>
    <col min="11271" max="11271" width="8.85546875" style="1" customWidth="1"/>
    <col min="11272" max="11273" width="8" style="1" customWidth="1"/>
    <col min="11274" max="11274" width="6.140625" style="1" customWidth="1"/>
    <col min="11275" max="11275" width="9.7109375" style="1" customWidth="1"/>
    <col min="11276" max="11276" width="7.5703125" style="1" customWidth="1"/>
    <col min="11277" max="11278" width="8.140625" style="1" customWidth="1"/>
    <col min="11279" max="11279" width="3.5703125" style="1" customWidth="1"/>
    <col min="11280" max="11281" width="9.140625" style="1"/>
    <col min="11282" max="11282" width="10" style="1" customWidth="1"/>
    <col min="11283" max="11520" width="9.140625" style="1"/>
    <col min="11521" max="11521" width="3.42578125" style="1" customWidth="1"/>
    <col min="11522" max="11522" width="43.85546875" style="1" bestFit="1" customWidth="1"/>
    <col min="11523" max="11523" width="26.28515625" style="1" bestFit="1" customWidth="1"/>
    <col min="11524" max="11524" width="15.42578125" style="1" bestFit="1" customWidth="1"/>
    <col min="11525" max="11525" width="8.7109375" style="1" customWidth="1"/>
    <col min="11526" max="11526" width="8.28515625" style="1" customWidth="1"/>
    <col min="11527" max="11527" width="8.85546875" style="1" customWidth="1"/>
    <col min="11528" max="11529" width="8" style="1" customWidth="1"/>
    <col min="11530" max="11530" width="6.140625" style="1" customWidth="1"/>
    <col min="11531" max="11531" width="9.7109375" style="1" customWidth="1"/>
    <col min="11532" max="11532" width="7.5703125" style="1" customWidth="1"/>
    <col min="11533" max="11534" width="8.140625" style="1" customWidth="1"/>
    <col min="11535" max="11535" width="3.5703125" style="1" customWidth="1"/>
    <col min="11536" max="11537" width="9.140625" style="1"/>
    <col min="11538" max="11538" width="10" style="1" customWidth="1"/>
    <col min="11539" max="11776" width="9.140625" style="1"/>
    <col min="11777" max="11777" width="3.42578125" style="1" customWidth="1"/>
    <col min="11778" max="11778" width="43.85546875" style="1" bestFit="1" customWidth="1"/>
    <col min="11779" max="11779" width="26.28515625" style="1" bestFit="1" customWidth="1"/>
    <col min="11780" max="11780" width="15.42578125" style="1" bestFit="1" customWidth="1"/>
    <col min="11781" max="11781" width="8.7109375" style="1" customWidth="1"/>
    <col min="11782" max="11782" width="8.28515625" style="1" customWidth="1"/>
    <col min="11783" max="11783" width="8.85546875" style="1" customWidth="1"/>
    <col min="11784" max="11785" width="8" style="1" customWidth="1"/>
    <col min="11786" max="11786" width="6.140625" style="1" customWidth="1"/>
    <col min="11787" max="11787" width="9.7109375" style="1" customWidth="1"/>
    <col min="11788" max="11788" width="7.5703125" style="1" customWidth="1"/>
    <col min="11789" max="11790" width="8.140625" style="1" customWidth="1"/>
    <col min="11791" max="11791" width="3.5703125" style="1" customWidth="1"/>
    <col min="11792" max="11793" width="9.140625" style="1"/>
    <col min="11794" max="11794" width="10" style="1" customWidth="1"/>
    <col min="11795" max="12032" width="9.140625" style="1"/>
    <col min="12033" max="12033" width="3.42578125" style="1" customWidth="1"/>
    <col min="12034" max="12034" width="43.85546875" style="1" bestFit="1" customWidth="1"/>
    <col min="12035" max="12035" width="26.28515625" style="1" bestFit="1" customWidth="1"/>
    <col min="12036" max="12036" width="15.42578125" style="1" bestFit="1" customWidth="1"/>
    <col min="12037" max="12037" width="8.7109375" style="1" customWidth="1"/>
    <col min="12038" max="12038" width="8.28515625" style="1" customWidth="1"/>
    <col min="12039" max="12039" width="8.85546875" style="1" customWidth="1"/>
    <col min="12040" max="12041" width="8" style="1" customWidth="1"/>
    <col min="12042" max="12042" width="6.140625" style="1" customWidth="1"/>
    <col min="12043" max="12043" width="9.7109375" style="1" customWidth="1"/>
    <col min="12044" max="12044" width="7.5703125" style="1" customWidth="1"/>
    <col min="12045" max="12046" width="8.140625" style="1" customWidth="1"/>
    <col min="12047" max="12047" width="3.5703125" style="1" customWidth="1"/>
    <col min="12048" max="12049" width="9.140625" style="1"/>
    <col min="12050" max="12050" width="10" style="1" customWidth="1"/>
    <col min="12051" max="12288" width="9.140625" style="1"/>
    <col min="12289" max="12289" width="3.42578125" style="1" customWidth="1"/>
    <col min="12290" max="12290" width="43.85546875" style="1" bestFit="1" customWidth="1"/>
    <col min="12291" max="12291" width="26.28515625" style="1" bestFit="1" customWidth="1"/>
    <col min="12292" max="12292" width="15.42578125" style="1" bestFit="1" customWidth="1"/>
    <col min="12293" max="12293" width="8.7109375" style="1" customWidth="1"/>
    <col min="12294" max="12294" width="8.28515625" style="1" customWidth="1"/>
    <col min="12295" max="12295" width="8.85546875" style="1" customWidth="1"/>
    <col min="12296" max="12297" width="8" style="1" customWidth="1"/>
    <col min="12298" max="12298" width="6.140625" style="1" customWidth="1"/>
    <col min="12299" max="12299" width="9.7109375" style="1" customWidth="1"/>
    <col min="12300" max="12300" width="7.5703125" style="1" customWidth="1"/>
    <col min="12301" max="12302" width="8.140625" style="1" customWidth="1"/>
    <col min="12303" max="12303" width="3.5703125" style="1" customWidth="1"/>
    <col min="12304" max="12305" width="9.140625" style="1"/>
    <col min="12306" max="12306" width="10" style="1" customWidth="1"/>
    <col min="12307" max="12544" width="9.140625" style="1"/>
    <col min="12545" max="12545" width="3.42578125" style="1" customWidth="1"/>
    <col min="12546" max="12546" width="43.85546875" style="1" bestFit="1" customWidth="1"/>
    <col min="12547" max="12547" width="26.28515625" style="1" bestFit="1" customWidth="1"/>
    <col min="12548" max="12548" width="15.42578125" style="1" bestFit="1" customWidth="1"/>
    <col min="12549" max="12549" width="8.7109375" style="1" customWidth="1"/>
    <col min="12550" max="12550" width="8.28515625" style="1" customWidth="1"/>
    <col min="12551" max="12551" width="8.85546875" style="1" customWidth="1"/>
    <col min="12552" max="12553" width="8" style="1" customWidth="1"/>
    <col min="12554" max="12554" width="6.140625" style="1" customWidth="1"/>
    <col min="12555" max="12555" width="9.7109375" style="1" customWidth="1"/>
    <col min="12556" max="12556" width="7.5703125" style="1" customWidth="1"/>
    <col min="12557" max="12558" width="8.140625" style="1" customWidth="1"/>
    <col min="12559" max="12559" width="3.5703125" style="1" customWidth="1"/>
    <col min="12560" max="12561" width="9.140625" style="1"/>
    <col min="12562" max="12562" width="10" style="1" customWidth="1"/>
    <col min="12563" max="12800" width="9.140625" style="1"/>
    <col min="12801" max="12801" width="3.42578125" style="1" customWidth="1"/>
    <col min="12802" max="12802" width="43.85546875" style="1" bestFit="1" customWidth="1"/>
    <col min="12803" max="12803" width="26.28515625" style="1" bestFit="1" customWidth="1"/>
    <col min="12804" max="12804" width="15.42578125" style="1" bestFit="1" customWidth="1"/>
    <col min="12805" max="12805" width="8.7109375" style="1" customWidth="1"/>
    <col min="12806" max="12806" width="8.28515625" style="1" customWidth="1"/>
    <col min="12807" max="12807" width="8.85546875" style="1" customWidth="1"/>
    <col min="12808" max="12809" width="8" style="1" customWidth="1"/>
    <col min="12810" max="12810" width="6.140625" style="1" customWidth="1"/>
    <col min="12811" max="12811" width="9.7109375" style="1" customWidth="1"/>
    <col min="12812" max="12812" width="7.5703125" style="1" customWidth="1"/>
    <col min="12813" max="12814" width="8.140625" style="1" customWidth="1"/>
    <col min="12815" max="12815" width="3.5703125" style="1" customWidth="1"/>
    <col min="12816" max="12817" width="9.140625" style="1"/>
    <col min="12818" max="12818" width="10" style="1" customWidth="1"/>
    <col min="12819" max="13056" width="9.140625" style="1"/>
    <col min="13057" max="13057" width="3.42578125" style="1" customWidth="1"/>
    <col min="13058" max="13058" width="43.85546875" style="1" bestFit="1" customWidth="1"/>
    <col min="13059" max="13059" width="26.28515625" style="1" bestFit="1" customWidth="1"/>
    <col min="13060" max="13060" width="15.42578125" style="1" bestFit="1" customWidth="1"/>
    <col min="13061" max="13061" width="8.7109375" style="1" customWidth="1"/>
    <col min="13062" max="13062" width="8.28515625" style="1" customWidth="1"/>
    <col min="13063" max="13063" width="8.85546875" style="1" customWidth="1"/>
    <col min="13064" max="13065" width="8" style="1" customWidth="1"/>
    <col min="13066" max="13066" width="6.140625" style="1" customWidth="1"/>
    <col min="13067" max="13067" width="9.7109375" style="1" customWidth="1"/>
    <col min="13068" max="13068" width="7.5703125" style="1" customWidth="1"/>
    <col min="13069" max="13070" width="8.140625" style="1" customWidth="1"/>
    <col min="13071" max="13071" width="3.5703125" style="1" customWidth="1"/>
    <col min="13072" max="13073" width="9.140625" style="1"/>
    <col min="13074" max="13074" width="10" style="1" customWidth="1"/>
    <col min="13075" max="13312" width="9.140625" style="1"/>
    <col min="13313" max="13313" width="3.42578125" style="1" customWidth="1"/>
    <col min="13314" max="13314" width="43.85546875" style="1" bestFit="1" customWidth="1"/>
    <col min="13315" max="13315" width="26.28515625" style="1" bestFit="1" customWidth="1"/>
    <col min="13316" max="13316" width="15.42578125" style="1" bestFit="1" customWidth="1"/>
    <col min="13317" max="13317" width="8.7109375" style="1" customWidth="1"/>
    <col min="13318" max="13318" width="8.28515625" style="1" customWidth="1"/>
    <col min="13319" max="13319" width="8.85546875" style="1" customWidth="1"/>
    <col min="13320" max="13321" width="8" style="1" customWidth="1"/>
    <col min="13322" max="13322" width="6.140625" style="1" customWidth="1"/>
    <col min="13323" max="13323" width="9.7109375" style="1" customWidth="1"/>
    <col min="13324" max="13324" width="7.5703125" style="1" customWidth="1"/>
    <col min="13325" max="13326" width="8.140625" style="1" customWidth="1"/>
    <col min="13327" max="13327" width="3.5703125" style="1" customWidth="1"/>
    <col min="13328" max="13329" width="9.140625" style="1"/>
    <col min="13330" max="13330" width="10" style="1" customWidth="1"/>
    <col min="13331" max="13568" width="9.140625" style="1"/>
    <col min="13569" max="13569" width="3.42578125" style="1" customWidth="1"/>
    <col min="13570" max="13570" width="43.85546875" style="1" bestFit="1" customWidth="1"/>
    <col min="13571" max="13571" width="26.28515625" style="1" bestFit="1" customWidth="1"/>
    <col min="13572" max="13572" width="15.42578125" style="1" bestFit="1" customWidth="1"/>
    <col min="13573" max="13573" width="8.7109375" style="1" customWidth="1"/>
    <col min="13574" max="13574" width="8.28515625" style="1" customWidth="1"/>
    <col min="13575" max="13575" width="8.85546875" style="1" customWidth="1"/>
    <col min="13576" max="13577" width="8" style="1" customWidth="1"/>
    <col min="13578" max="13578" width="6.140625" style="1" customWidth="1"/>
    <col min="13579" max="13579" width="9.7109375" style="1" customWidth="1"/>
    <col min="13580" max="13580" width="7.5703125" style="1" customWidth="1"/>
    <col min="13581" max="13582" width="8.140625" style="1" customWidth="1"/>
    <col min="13583" max="13583" width="3.5703125" style="1" customWidth="1"/>
    <col min="13584" max="13585" width="9.140625" style="1"/>
    <col min="13586" max="13586" width="10" style="1" customWidth="1"/>
    <col min="13587" max="13824" width="9.140625" style="1"/>
    <col min="13825" max="13825" width="3.42578125" style="1" customWidth="1"/>
    <col min="13826" max="13826" width="43.85546875" style="1" bestFit="1" customWidth="1"/>
    <col min="13827" max="13827" width="26.28515625" style="1" bestFit="1" customWidth="1"/>
    <col min="13828" max="13828" width="15.42578125" style="1" bestFit="1" customWidth="1"/>
    <col min="13829" max="13829" width="8.7109375" style="1" customWidth="1"/>
    <col min="13830" max="13830" width="8.28515625" style="1" customWidth="1"/>
    <col min="13831" max="13831" width="8.85546875" style="1" customWidth="1"/>
    <col min="13832" max="13833" width="8" style="1" customWidth="1"/>
    <col min="13834" max="13834" width="6.140625" style="1" customWidth="1"/>
    <col min="13835" max="13835" width="9.7109375" style="1" customWidth="1"/>
    <col min="13836" max="13836" width="7.5703125" style="1" customWidth="1"/>
    <col min="13837" max="13838" width="8.140625" style="1" customWidth="1"/>
    <col min="13839" max="13839" width="3.5703125" style="1" customWidth="1"/>
    <col min="13840" max="13841" width="9.140625" style="1"/>
    <col min="13842" max="13842" width="10" style="1" customWidth="1"/>
    <col min="13843" max="14080" width="9.140625" style="1"/>
    <col min="14081" max="14081" width="3.42578125" style="1" customWidth="1"/>
    <col min="14082" max="14082" width="43.85546875" style="1" bestFit="1" customWidth="1"/>
    <col min="14083" max="14083" width="26.28515625" style="1" bestFit="1" customWidth="1"/>
    <col min="14084" max="14084" width="15.42578125" style="1" bestFit="1" customWidth="1"/>
    <col min="14085" max="14085" width="8.7109375" style="1" customWidth="1"/>
    <col min="14086" max="14086" width="8.28515625" style="1" customWidth="1"/>
    <col min="14087" max="14087" width="8.85546875" style="1" customWidth="1"/>
    <col min="14088" max="14089" width="8" style="1" customWidth="1"/>
    <col min="14090" max="14090" width="6.140625" style="1" customWidth="1"/>
    <col min="14091" max="14091" width="9.7109375" style="1" customWidth="1"/>
    <col min="14092" max="14092" width="7.5703125" style="1" customWidth="1"/>
    <col min="14093" max="14094" width="8.140625" style="1" customWidth="1"/>
    <col min="14095" max="14095" width="3.5703125" style="1" customWidth="1"/>
    <col min="14096" max="14097" width="9.140625" style="1"/>
    <col min="14098" max="14098" width="10" style="1" customWidth="1"/>
    <col min="14099" max="14336" width="9.140625" style="1"/>
    <col min="14337" max="14337" width="3.42578125" style="1" customWidth="1"/>
    <col min="14338" max="14338" width="43.85546875" style="1" bestFit="1" customWidth="1"/>
    <col min="14339" max="14339" width="26.28515625" style="1" bestFit="1" customWidth="1"/>
    <col min="14340" max="14340" width="15.42578125" style="1" bestFit="1" customWidth="1"/>
    <col min="14341" max="14341" width="8.7109375" style="1" customWidth="1"/>
    <col min="14342" max="14342" width="8.28515625" style="1" customWidth="1"/>
    <col min="14343" max="14343" width="8.85546875" style="1" customWidth="1"/>
    <col min="14344" max="14345" width="8" style="1" customWidth="1"/>
    <col min="14346" max="14346" width="6.140625" style="1" customWidth="1"/>
    <col min="14347" max="14347" width="9.7109375" style="1" customWidth="1"/>
    <col min="14348" max="14348" width="7.5703125" style="1" customWidth="1"/>
    <col min="14349" max="14350" width="8.140625" style="1" customWidth="1"/>
    <col min="14351" max="14351" width="3.5703125" style="1" customWidth="1"/>
    <col min="14352" max="14353" width="9.140625" style="1"/>
    <col min="14354" max="14354" width="10" style="1" customWidth="1"/>
    <col min="14355" max="14592" width="9.140625" style="1"/>
    <col min="14593" max="14593" width="3.42578125" style="1" customWidth="1"/>
    <col min="14594" max="14594" width="43.85546875" style="1" bestFit="1" customWidth="1"/>
    <col min="14595" max="14595" width="26.28515625" style="1" bestFit="1" customWidth="1"/>
    <col min="14596" max="14596" width="15.42578125" style="1" bestFit="1" customWidth="1"/>
    <col min="14597" max="14597" width="8.7109375" style="1" customWidth="1"/>
    <col min="14598" max="14598" width="8.28515625" style="1" customWidth="1"/>
    <col min="14599" max="14599" width="8.85546875" style="1" customWidth="1"/>
    <col min="14600" max="14601" width="8" style="1" customWidth="1"/>
    <col min="14602" max="14602" width="6.140625" style="1" customWidth="1"/>
    <col min="14603" max="14603" width="9.7109375" style="1" customWidth="1"/>
    <col min="14604" max="14604" width="7.5703125" style="1" customWidth="1"/>
    <col min="14605" max="14606" width="8.140625" style="1" customWidth="1"/>
    <col min="14607" max="14607" width="3.5703125" style="1" customWidth="1"/>
    <col min="14608" max="14609" width="9.140625" style="1"/>
    <col min="14610" max="14610" width="10" style="1" customWidth="1"/>
    <col min="14611" max="14848" width="9.140625" style="1"/>
    <col min="14849" max="14849" width="3.42578125" style="1" customWidth="1"/>
    <col min="14850" max="14850" width="43.85546875" style="1" bestFit="1" customWidth="1"/>
    <col min="14851" max="14851" width="26.28515625" style="1" bestFit="1" customWidth="1"/>
    <col min="14852" max="14852" width="15.42578125" style="1" bestFit="1" customWidth="1"/>
    <col min="14853" max="14853" width="8.7109375" style="1" customWidth="1"/>
    <col min="14854" max="14854" width="8.28515625" style="1" customWidth="1"/>
    <col min="14855" max="14855" width="8.85546875" style="1" customWidth="1"/>
    <col min="14856" max="14857" width="8" style="1" customWidth="1"/>
    <col min="14858" max="14858" width="6.140625" style="1" customWidth="1"/>
    <col min="14859" max="14859" width="9.7109375" style="1" customWidth="1"/>
    <col min="14860" max="14860" width="7.5703125" style="1" customWidth="1"/>
    <col min="14861" max="14862" width="8.140625" style="1" customWidth="1"/>
    <col min="14863" max="14863" width="3.5703125" style="1" customWidth="1"/>
    <col min="14864" max="14865" width="9.140625" style="1"/>
    <col min="14866" max="14866" width="10" style="1" customWidth="1"/>
    <col min="14867" max="15104" width="9.140625" style="1"/>
    <col min="15105" max="15105" width="3.42578125" style="1" customWidth="1"/>
    <col min="15106" max="15106" width="43.85546875" style="1" bestFit="1" customWidth="1"/>
    <col min="15107" max="15107" width="26.28515625" style="1" bestFit="1" customWidth="1"/>
    <col min="15108" max="15108" width="15.42578125" style="1" bestFit="1" customWidth="1"/>
    <col min="15109" max="15109" width="8.7109375" style="1" customWidth="1"/>
    <col min="15110" max="15110" width="8.28515625" style="1" customWidth="1"/>
    <col min="15111" max="15111" width="8.85546875" style="1" customWidth="1"/>
    <col min="15112" max="15113" width="8" style="1" customWidth="1"/>
    <col min="15114" max="15114" width="6.140625" style="1" customWidth="1"/>
    <col min="15115" max="15115" width="9.7109375" style="1" customWidth="1"/>
    <col min="15116" max="15116" width="7.5703125" style="1" customWidth="1"/>
    <col min="15117" max="15118" width="8.140625" style="1" customWidth="1"/>
    <col min="15119" max="15119" width="3.5703125" style="1" customWidth="1"/>
    <col min="15120" max="15121" width="9.140625" style="1"/>
    <col min="15122" max="15122" width="10" style="1" customWidth="1"/>
    <col min="15123" max="15360" width="9.140625" style="1"/>
    <col min="15361" max="15361" width="3.42578125" style="1" customWidth="1"/>
    <col min="15362" max="15362" width="43.85546875" style="1" bestFit="1" customWidth="1"/>
    <col min="15363" max="15363" width="26.28515625" style="1" bestFit="1" customWidth="1"/>
    <col min="15364" max="15364" width="15.42578125" style="1" bestFit="1" customWidth="1"/>
    <col min="15365" max="15365" width="8.7109375" style="1" customWidth="1"/>
    <col min="15366" max="15366" width="8.28515625" style="1" customWidth="1"/>
    <col min="15367" max="15367" width="8.85546875" style="1" customWidth="1"/>
    <col min="15368" max="15369" width="8" style="1" customWidth="1"/>
    <col min="15370" max="15370" width="6.140625" style="1" customWidth="1"/>
    <col min="15371" max="15371" width="9.7109375" style="1" customWidth="1"/>
    <col min="15372" max="15372" width="7.5703125" style="1" customWidth="1"/>
    <col min="15373" max="15374" width="8.140625" style="1" customWidth="1"/>
    <col min="15375" max="15375" width="3.5703125" style="1" customWidth="1"/>
    <col min="15376" max="15377" width="9.140625" style="1"/>
    <col min="15378" max="15378" width="10" style="1" customWidth="1"/>
    <col min="15379" max="15616" width="9.140625" style="1"/>
    <col min="15617" max="15617" width="3.42578125" style="1" customWidth="1"/>
    <col min="15618" max="15618" width="43.85546875" style="1" bestFit="1" customWidth="1"/>
    <col min="15619" max="15619" width="26.28515625" style="1" bestFit="1" customWidth="1"/>
    <col min="15620" max="15620" width="15.42578125" style="1" bestFit="1" customWidth="1"/>
    <col min="15621" max="15621" width="8.7109375" style="1" customWidth="1"/>
    <col min="15622" max="15622" width="8.28515625" style="1" customWidth="1"/>
    <col min="15623" max="15623" width="8.85546875" style="1" customWidth="1"/>
    <col min="15624" max="15625" width="8" style="1" customWidth="1"/>
    <col min="15626" max="15626" width="6.140625" style="1" customWidth="1"/>
    <col min="15627" max="15627" width="9.7109375" style="1" customWidth="1"/>
    <col min="15628" max="15628" width="7.5703125" style="1" customWidth="1"/>
    <col min="15629" max="15630" width="8.140625" style="1" customWidth="1"/>
    <col min="15631" max="15631" width="3.5703125" style="1" customWidth="1"/>
    <col min="15632" max="15633" width="9.140625" style="1"/>
    <col min="15634" max="15634" width="10" style="1" customWidth="1"/>
    <col min="15635" max="15872" width="9.140625" style="1"/>
    <col min="15873" max="15873" width="3.42578125" style="1" customWidth="1"/>
    <col min="15874" max="15874" width="43.85546875" style="1" bestFit="1" customWidth="1"/>
    <col min="15875" max="15875" width="26.28515625" style="1" bestFit="1" customWidth="1"/>
    <col min="15876" max="15876" width="15.42578125" style="1" bestFit="1" customWidth="1"/>
    <col min="15877" max="15877" width="8.7109375" style="1" customWidth="1"/>
    <col min="15878" max="15878" width="8.28515625" style="1" customWidth="1"/>
    <col min="15879" max="15879" width="8.85546875" style="1" customWidth="1"/>
    <col min="15880" max="15881" width="8" style="1" customWidth="1"/>
    <col min="15882" max="15882" width="6.140625" style="1" customWidth="1"/>
    <col min="15883" max="15883" width="9.7109375" style="1" customWidth="1"/>
    <col min="15884" max="15884" width="7.5703125" style="1" customWidth="1"/>
    <col min="15885" max="15886" width="8.140625" style="1" customWidth="1"/>
    <col min="15887" max="15887" width="3.5703125" style="1" customWidth="1"/>
    <col min="15888" max="15889" width="9.140625" style="1"/>
    <col min="15890" max="15890" width="10" style="1" customWidth="1"/>
    <col min="15891" max="16128" width="9.140625" style="1"/>
    <col min="16129" max="16129" width="3.42578125" style="1" customWidth="1"/>
    <col min="16130" max="16130" width="43.85546875" style="1" bestFit="1" customWidth="1"/>
    <col min="16131" max="16131" width="26.28515625" style="1" bestFit="1" customWidth="1"/>
    <col min="16132" max="16132" width="15.42578125" style="1" bestFit="1" customWidth="1"/>
    <col min="16133" max="16133" width="8.7109375" style="1" customWidth="1"/>
    <col min="16134" max="16134" width="8.28515625" style="1" customWidth="1"/>
    <col min="16135" max="16135" width="8.85546875" style="1" customWidth="1"/>
    <col min="16136" max="16137" width="8" style="1" customWidth="1"/>
    <col min="16138" max="16138" width="6.140625" style="1" customWidth="1"/>
    <col min="16139" max="16139" width="9.7109375" style="1" customWidth="1"/>
    <col min="16140" max="16140" width="7.5703125" style="1" customWidth="1"/>
    <col min="16141" max="16142" width="8.140625" style="1" customWidth="1"/>
    <col min="16143" max="16143" width="3.5703125" style="1" customWidth="1"/>
    <col min="16144" max="16145" width="9.140625" style="1"/>
    <col min="16146" max="16146" width="10" style="1" customWidth="1"/>
    <col min="16147" max="16384" width="9.140625" style="1"/>
  </cols>
  <sheetData>
    <row r="1" spans="1:19" ht="8.25" customHeight="1" x14ac:dyDescent="0.25"/>
    <row r="2" spans="1:19" ht="51.75" customHeight="1" x14ac:dyDescent="0.25">
      <c r="A2" s="174" t="s">
        <v>87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19" ht="21" customHeight="1" x14ac:dyDescent="0.25">
      <c r="A3" s="157" t="s">
        <v>75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19" ht="15.75" customHeight="1" x14ac:dyDescent="0.25">
      <c r="A4" s="158" t="s">
        <v>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</row>
    <row r="5" spans="1:19" ht="13.5" thickBot="1" x14ac:dyDescent="0.3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</row>
    <row r="6" spans="1:19" ht="12.75" customHeight="1" x14ac:dyDescent="0.25">
      <c r="A6" s="160" t="s">
        <v>1</v>
      </c>
      <c r="B6" s="163" t="s">
        <v>2</v>
      </c>
      <c r="C6" s="166" t="s">
        <v>3</v>
      </c>
      <c r="D6" s="169" t="s">
        <v>4</v>
      </c>
      <c r="E6" s="172" t="s">
        <v>5</v>
      </c>
      <c r="F6" s="172"/>
      <c r="G6" s="172"/>
      <c r="H6" s="172"/>
      <c r="I6" s="172"/>
      <c r="J6" s="172"/>
      <c r="K6" s="172"/>
      <c r="L6" s="172"/>
      <c r="M6" s="172"/>
      <c r="N6" s="173"/>
      <c r="O6" s="4">
        <v>10</v>
      </c>
      <c r="P6" s="5" t="s">
        <v>6</v>
      </c>
    </row>
    <row r="7" spans="1:19" ht="25.5" customHeight="1" x14ac:dyDescent="0.25">
      <c r="A7" s="161"/>
      <c r="B7" s="164"/>
      <c r="C7" s="167"/>
      <c r="D7" s="170"/>
      <c r="E7" s="146" t="s">
        <v>7</v>
      </c>
      <c r="F7" s="147"/>
      <c r="G7" s="146" t="s">
        <v>8</v>
      </c>
      <c r="H7" s="146"/>
      <c r="I7" s="147"/>
      <c r="J7" s="148" t="s">
        <v>9</v>
      </c>
      <c r="K7" s="149"/>
      <c r="L7" s="149"/>
      <c r="M7" s="150"/>
      <c r="N7" s="151" t="s">
        <v>10</v>
      </c>
      <c r="O7" s="153" t="s">
        <v>11</v>
      </c>
      <c r="P7" s="154"/>
    </row>
    <row r="8" spans="1:19" ht="25.5" customHeight="1" thickBot="1" x14ac:dyDescent="0.25">
      <c r="A8" s="162"/>
      <c r="B8" s="165"/>
      <c r="C8" s="168"/>
      <c r="D8" s="171"/>
      <c r="E8" s="6" t="s">
        <v>12</v>
      </c>
      <c r="F8" s="6" t="s">
        <v>74</v>
      </c>
      <c r="G8" s="7" t="s">
        <v>13</v>
      </c>
      <c r="H8" s="6" t="s">
        <v>14</v>
      </c>
      <c r="I8" s="6" t="s">
        <v>15</v>
      </c>
      <c r="J8" s="6" t="s">
        <v>12</v>
      </c>
      <c r="K8" s="7" t="s">
        <v>16</v>
      </c>
      <c r="L8" s="6" t="s">
        <v>14</v>
      </c>
      <c r="M8" s="99" t="s">
        <v>15</v>
      </c>
      <c r="N8" s="152"/>
      <c r="O8" s="155"/>
      <c r="P8" s="156"/>
      <c r="S8" s="8"/>
    </row>
    <row r="9" spans="1:19" ht="12" thickBot="1" x14ac:dyDescent="0.3">
      <c r="A9" s="100" t="s">
        <v>17</v>
      </c>
      <c r="B9" s="101" t="s">
        <v>18</v>
      </c>
      <c r="C9" s="102"/>
      <c r="D9" s="103"/>
      <c r="E9" s="103"/>
      <c r="F9" s="104">
        <f>SUM(F10:F13)</f>
        <v>57</v>
      </c>
      <c r="G9" s="105">
        <f>SUM(G10:G13)</f>
        <v>3</v>
      </c>
      <c r="H9" s="105"/>
      <c r="I9" s="105">
        <f>SUM(I10:I13)</f>
        <v>75</v>
      </c>
      <c r="J9" s="105"/>
      <c r="K9" s="106"/>
      <c r="L9" s="105"/>
      <c r="M9" s="107">
        <f>SUM(M10:M13)</f>
        <v>0</v>
      </c>
      <c r="N9" s="107">
        <f>SUM(N10:N13)</f>
        <v>132</v>
      </c>
      <c r="O9" s="108"/>
      <c r="P9" s="109">
        <f>SUM(P10:P13)</f>
        <v>1320</v>
      </c>
    </row>
    <row r="10" spans="1:19" ht="13.5" thickTop="1" x14ac:dyDescent="0.25">
      <c r="A10" s="110"/>
      <c r="B10" s="111" t="s">
        <v>71</v>
      </c>
      <c r="C10" s="9" t="s">
        <v>19</v>
      </c>
      <c r="D10" s="10" t="s">
        <v>20</v>
      </c>
      <c r="E10" s="98" t="s">
        <v>21</v>
      </c>
      <c r="F10" s="137">
        <v>25</v>
      </c>
      <c r="G10" s="22"/>
      <c r="H10" s="22"/>
      <c r="I10" s="22">
        <f>H10*G10</f>
        <v>0</v>
      </c>
      <c r="J10" s="98"/>
      <c r="K10" s="112"/>
      <c r="L10" s="113"/>
      <c r="M10" s="114">
        <f>K10*L10</f>
        <v>0</v>
      </c>
      <c r="N10" s="115">
        <f>M10+F10+I10</f>
        <v>25</v>
      </c>
      <c r="O10" s="116"/>
      <c r="P10" s="117">
        <f>N10*$O$6</f>
        <v>250</v>
      </c>
    </row>
    <row r="11" spans="1:19" ht="12.75" x14ac:dyDescent="0.25">
      <c r="A11" s="110"/>
      <c r="B11" s="111" t="s">
        <v>22</v>
      </c>
      <c r="C11" s="9" t="s">
        <v>19</v>
      </c>
      <c r="D11" s="10" t="s">
        <v>72</v>
      </c>
      <c r="E11" s="98" t="s">
        <v>21</v>
      </c>
      <c r="F11" s="137">
        <v>20</v>
      </c>
      <c r="G11" s="22"/>
      <c r="H11" s="22"/>
      <c r="I11" s="22">
        <f t="shared" ref="I11:I47" si="0">H11*G11</f>
        <v>0</v>
      </c>
      <c r="J11" s="98"/>
      <c r="K11" s="112"/>
      <c r="L11" s="113"/>
      <c r="M11" s="114">
        <f>K11*L11</f>
        <v>0</v>
      </c>
      <c r="N11" s="115">
        <f>M11+F11+I11</f>
        <v>20</v>
      </c>
      <c r="O11" s="116"/>
      <c r="P11" s="117">
        <f>N11*$O$6</f>
        <v>200</v>
      </c>
    </row>
    <row r="12" spans="1:19" ht="12.75" x14ac:dyDescent="0.25">
      <c r="A12" s="110"/>
      <c r="B12" s="111" t="s">
        <v>23</v>
      </c>
      <c r="C12" s="9" t="s">
        <v>19</v>
      </c>
      <c r="D12" s="10" t="s">
        <v>24</v>
      </c>
      <c r="E12" s="98" t="s">
        <v>21</v>
      </c>
      <c r="F12" s="137">
        <v>12</v>
      </c>
      <c r="G12" s="30"/>
      <c r="H12" s="30"/>
      <c r="I12" s="30">
        <f t="shared" si="0"/>
        <v>0</v>
      </c>
      <c r="J12" s="98"/>
      <c r="K12" s="112"/>
      <c r="L12" s="113"/>
      <c r="M12" s="114">
        <f>K12*L12</f>
        <v>0</v>
      </c>
      <c r="N12" s="115">
        <f>M12+F12+I12</f>
        <v>12</v>
      </c>
      <c r="O12" s="116"/>
      <c r="P12" s="117">
        <f>N12*$O$6</f>
        <v>120</v>
      </c>
    </row>
    <row r="13" spans="1:19" ht="13.5" thickBot="1" x14ac:dyDescent="0.3">
      <c r="A13" s="110"/>
      <c r="B13" s="111" t="s">
        <v>25</v>
      </c>
      <c r="C13" s="9" t="s">
        <v>26</v>
      </c>
      <c r="D13" s="10" t="s">
        <v>72</v>
      </c>
      <c r="E13" s="137"/>
      <c r="F13" s="137"/>
      <c r="G13" s="30">
        <v>3</v>
      </c>
      <c r="H13" s="30">
        <v>25</v>
      </c>
      <c r="I13" s="30">
        <f t="shared" si="0"/>
        <v>75</v>
      </c>
      <c r="J13" s="98"/>
      <c r="K13" s="112"/>
      <c r="L13" s="113"/>
      <c r="M13" s="114">
        <f>K13*L13</f>
        <v>0</v>
      </c>
      <c r="N13" s="115">
        <f>M13+F13+I13</f>
        <v>75</v>
      </c>
      <c r="O13" s="116"/>
      <c r="P13" s="117">
        <f>N13*$O$6</f>
        <v>750</v>
      </c>
    </row>
    <row r="14" spans="1:19" s="20" customFormat="1" ht="12" thickBot="1" x14ac:dyDescent="0.3">
      <c r="A14" s="118" t="s">
        <v>27</v>
      </c>
      <c r="B14" s="119" t="s">
        <v>28</v>
      </c>
      <c r="C14" s="12"/>
      <c r="D14" s="13"/>
      <c r="E14" s="13"/>
      <c r="F14" s="13"/>
      <c r="G14" s="14">
        <f>SUM(G15:G17)</f>
        <v>2</v>
      </c>
      <c r="H14" s="14"/>
      <c r="I14" s="14">
        <f>SUM(I15:I17)</f>
        <v>50</v>
      </c>
      <c r="J14" s="15"/>
      <c r="K14" s="16">
        <f>SUM(K15:K17)</f>
        <v>0</v>
      </c>
      <c r="L14" s="16"/>
      <c r="M14" s="16">
        <f>SUM(M15:M17)</f>
        <v>0</v>
      </c>
      <c r="N14" s="17">
        <f t="shared" ref="N14:N42" si="1">M14+F14+I14</f>
        <v>50</v>
      </c>
      <c r="O14" s="18"/>
      <c r="P14" s="19">
        <f>SUM(P15:P17)</f>
        <v>500</v>
      </c>
    </row>
    <row r="15" spans="1:19" ht="14.25" customHeight="1" thickTop="1" x14ac:dyDescent="0.25">
      <c r="A15" s="120"/>
      <c r="B15" s="21" t="s">
        <v>29</v>
      </c>
      <c r="C15" s="9" t="s">
        <v>26</v>
      </c>
      <c r="D15" s="10" t="s">
        <v>30</v>
      </c>
      <c r="E15" s="138"/>
      <c r="F15" s="138"/>
      <c r="G15" s="22">
        <v>1</v>
      </c>
      <c r="H15" s="22">
        <v>25</v>
      </c>
      <c r="I15" s="22">
        <f t="shared" si="0"/>
        <v>25</v>
      </c>
      <c r="J15" s="98"/>
      <c r="K15" s="23"/>
      <c r="L15" s="23"/>
      <c r="M15" s="24">
        <f t="shared" ref="M15:M24" si="2">K15*L15</f>
        <v>0</v>
      </c>
      <c r="N15" s="25">
        <f t="shared" si="1"/>
        <v>25</v>
      </c>
      <c r="O15" s="26"/>
      <c r="P15" s="27">
        <f>N15*$O$6</f>
        <v>250</v>
      </c>
    </row>
    <row r="16" spans="1:19" ht="12.75" x14ac:dyDescent="0.25">
      <c r="A16" s="121"/>
      <c r="B16" s="21" t="s">
        <v>32</v>
      </c>
      <c r="C16" s="9" t="s">
        <v>26</v>
      </c>
      <c r="D16" s="10" t="s">
        <v>78</v>
      </c>
      <c r="E16" s="138"/>
      <c r="F16" s="138"/>
      <c r="G16" s="22">
        <v>1</v>
      </c>
      <c r="H16" s="22">
        <v>25</v>
      </c>
      <c r="I16" s="22">
        <f t="shared" si="0"/>
        <v>25</v>
      </c>
      <c r="J16" s="98"/>
      <c r="K16" s="28"/>
      <c r="L16" s="29"/>
      <c r="M16" s="24">
        <f t="shared" si="2"/>
        <v>0</v>
      </c>
      <c r="N16" s="25">
        <f t="shared" si="1"/>
        <v>25</v>
      </c>
      <c r="O16" s="26"/>
      <c r="P16" s="27">
        <f>N16*$O$6</f>
        <v>250</v>
      </c>
    </row>
    <row r="17" spans="1:18" ht="13.5" thickBot="1" x14ac:dyDescent="0.3">
      <c r="A17" s="121"/>
      <c r="B17" s="21"/>
      <c r="C17" s="11"/>
      <c r="D17" s="10"/>
      <c r="E17" s="138"/>
      <c r="F17" s="138"/>
      <c r="G17" s="22"/>
      <c r="H17" s="22"/>
      <c r="I17" s="22">
        <f t="shared" si="0"/>
        <v>0</v>
      </c>
      <c r="J17" s="98"/>
      <c r="K17" s="28"/>
      <c r="L17" s="29"/>
      <c r="M17" s="24">
        <f t="shared" si="2"/>
        <v>0</v>
      </c>
      <c r="N17" s="25">
        <f t="shared" si="1"/>
        <v>0</v>
      </c>
      <c r="O17" s="26"/>
      <c r="P17" s="27">
        <f>N17*$O$6</f>
        <v>0</v>
      </c>
    </row>
    <row r="18" spans="1:18" s="20" customFormat="1" ht="12" thickBot="1" x14ac:dyDescent="0.3">
      <c r="A18" s="118" t="s">
        <v>34</v>
      </c>
      <c r="B18" s="119" t="s">
        <v>35</v>
      </c>
      <c r="C18" s="12"/>
      <c r="D18" s="31"/>
      <c r="E18" s="13"/>
      <c r="F18" s="13"/>
      <c r="G18" s="14">
        <f>SUM(G19:G21)</f>
        <v>0.60000000000000009</v>
      </c>
      <c r="H18" s="14"/>
      <c r="I18" s="14">
        <f>SUM(I19:I21)</f>
        <v>15</v>
      </c>
      <c r="J18" s="15"/>
      <c r="K18" s="16">
        <f>SUM(K19:K21)</f>
        <v>18</v>
      </c>
      <c r="L18" s="32"/>
      <c r="M18" s="47">
        <f>SUM(M19:M21)</f>
        <v>30.599999999999998</v>
      </c>
      <c r="N18" s="17">
        <f t="shared" si="1"/>
        <v>45.599999999999994</v>
      </c>
      <c r="O18" s="18"/>
      <c r="P18" s="19">
        <f>SUM(P19:P21)</f>
        <v>456</v>
      </c>
      <c r="R18" s="33"/>
    </row>
    <row r="19" spans="1:18" ht="13.5" thickTop="1" x14ac:dyDescent="0.25">
      <c r="A19" s="110"/>
      <c r="B19" s="21" t="s">
        <v>73</v>
      </c>
      <c r="C19" s="9" t="s">
        <v>26</v>
      </c>
      <c r="D19" s="10" t="s">
        <v>36</v>
      </c>
      <c r="E19" s="138"/>
      <c r="F19" s="138"/>
      <c r="G19" s="22">
        <v>0.2</v>
      </c>
      <c r="H19" s="22">
        <v>25</v>
      </c>
      <c r="I19" s="22">
        <f t="shared" si="0"/>
        <v>5</v>
      </c>
      <c r="J19" s="98" t="s">
        <v>37</v>
      </c>
      <c r="K19" s="28">
        <f>2*3</f>
        <v>6</v>
      </c>
      <c r="L19" s="29">
        <v>1.7</v>
      </c>
      <c r="M19" s="24">
        <f t="shared" si="2"/>
        <v>10.199999999999999</v>
      </c>
      <c r="N19" s="25">
        <f t="shared" si="1"/>
        <v>15.2</v>
      </c>
      <c r="O19" s="26"/>
      <c r="P19" s="27">
        <f>N19*$O$6</f>
        <v>152</v>
      </c>
    </row>
    <row r="20" spans="1:18" ht="12.75" x14ac:dyDescent="0.25">
      <c r="A20" s="110"/>
      <c r="B20" s="21" t="s">
        <v>73</v>
      </c>
      <c r="C20" s="9" t="s">
        <v>26</v>
      </c>
      <c r="D20" s="10" t="s">
        <v>38</v>
      </c>
      <c r="E20" s="138"/>
      <c r="F20" s="138"/>
      <c r="G20" s="22">
        <v>0.2</v>
      </c>
      <c r="H20" s="22">
        <v>25</v>
      </c>
      <c r="I20" s="22">
        <f t="shared" si="0"/>
        <v>5</v>
      </c>
      <c r="J20" s="98" t="s">
        <v>37</v>
      </c>
      <c r="K20" s="28">
        <f>2*3</f>
        <v>6</v>
      </c>
      <c r="L20" s="29">
        <v>1.7</v>
      </c>
      <c r="M20" s="24">
        <f t="shared" si="2"/>
        <v>10.199999999999999</v>
      </c>
      <c r="N20" s="25">
        <f t="shared" si="1"/>
        <v>15.2</v>
      </c>
      <c r="O20" s="26"/>
      <c r="P20" s="27">
        <f>N20*$O$6</f>
        <v>152</v>
      </c>
    </row>
    <row r="21" spans="1:18" ht="13.5" thickBot="1" x14ac:dyDescent="0.3">
      <c r="A21" s="110"/>
      <c r="B21" s="21" t="s">
        <v>73</v>
      </c>
      <c r="C21" s="9" t="s">
        <v>26</v>
      </c>
      <c r="D21" s="10" t="s">
        <v>39</v>
      </c>
      <c r="E21" s="138"/>
      <c r="F21" s="138"/>
      <c r="G21" s="22">
        <v>0.2</v>
      </c>
      <c r="H21" s="22">
        <v>25</v>
      </c>
      <c r="I21" s="22">
        <f t="shared" si="0"/>
        <v>5</v>
      </c>
      <c r="J21" s="98" t="s">
        <v>37</v>
      </c>
      <c r="K21" s="28">
        <f>2*3</f>
        <v>6</v>
      </c>
      <c r="L21" s="29">
        <v>1.7</v>
      </c>
      <c r="M21" s="24">
        <f t="shared" si="2"/>
        <v>10.199999999999999</v>
      </c>
      <c r="N21" s="25">
        <f t="shared" si="1"/>
        <v>15.2</v>
      </c>
      <c r="O21" s="26"/>
      <c r="P21" s="27">
        <f>N21*$O$6</f>
        <v>152</v>
      </c>
    </row>
    <row r="22" spans="1:18" s="20" customFormat="1" ht="12" thickBot="1" x14ac:dyDescent="0.3">
      <c r="A22" s="118" t="s">
        <v>40</v>
      </c>
      <c r="B22" s="119" t="s">
        <v>41</v>
      </c>
      <c r="C22" s="12"/>
      <c r="D22" s="31"/>
      <c r="E22" s="31"/>
      <c r="F22" s="13"/>
      <c r="G22" s="14">
        <f>SUM(G23:G24)</f>
        <v>0</v>
      </c>
      <c r="H22" s="14"/>
      <c r="I22" s="14">
        <f t="shared" si="0"/>
        <v>0</v>
      </c>
      <c r="J22" s="34"/>
      <c r="K22" s="16">
        <f>SUM(K23:K24)</f>
        <v>55</v>
      </c>
      <c r="L22" s="32"/>
      <c r="M22" s="47">
        <f>SUM(M23:M24)</f>
        <v>46.4</v>
      </c>
      <c r="N22" s="17">
        <f t="shared" si="1"/>
        <v>46.4</v>
      </c>
      <c r="O22" s="18"/>
      <c r="P22" s="19">
        <f>SUM(P23:P24)</f>
        <v>464</v>
      </c>
    </row>
    <row r="23" spans="1:18" ht="13.5" thickTop="1" x14ac:dyDescent="0.25">
      <c r="A23" s="110"/>
      <c r="B23" s="111" t="s">
        <v>42</v>
      </c>
      <c r="C23" s="9" t="s">
        <v>43</v>
      </c>
      <c r="D23" s="10" t="s">
        <v>44</v>
      </c>
      <c r="E23" s="138"/>
      <c r="F23" s="138"/>
      <c r="G23" s="22"/>
      <c r="H23" s="22"/>
      <c r="I23" s="22">
        <f t="shared" si="0"/>
        <v>0</v>
      </c>
      <c r="J23" s="98" t="s">
        <v>31</v>
      </c>
      <c r="K23" s="23">
        <v>40</v>
      </c>
      <c r="L23" s="29">
        <v>0.95</v>
      </c>
      <c r="M23" s="24">
        <f t="shared" si="2"/>
        <v>38</v>
      </c>
      <c r="N23" s="25">
        <f t="shared" si="1"/>
        <v>38</v>
      </c>
      <c r="O23" s="26"/>
      <c r="P23" s="27">
        <f>N23*$O$6</f>
        <v>380</v>
      </c>
    </row>
    <row r="24" spans="1:18" ht="13.5" thickBot="1" x14ac:dyDescent="0.3">
      <c r="A24" s="110"/>
      <c r="B24" s="111" t="s">
        <v>45</v>
      </c>
      <c r="C24" s="9" t="s">
        <v>43</v>
      </c>
      <c r="D24" s="10" t="s">
        <v>36</v>
      </c>
      <c r="E24" s="138"/>
      <c r="F24" s="138"/>
      <c r="G24" s="22"/>
      <c r="H24" s="22"/>
      <c r="I24" s="22">
        <f t="shared" si="0"/>
        <v>0</v>
      </c>
      <c r="J24" s="98" t="s">
        <v>31</v>
      </c>
      <c r="K24" s="23">
        <v>15</v>
      </c>
      <c r="L24" s="29">
        <v>0.56000000000000005</v>
      </c>
      <c r="M24" s="24">
        <f t="shared" si="2"/>
        <v>8.4</v>
      </c>
      <c r="N24" s="25">
        <f t="shared" si="1"/>
        <v>8.4</v>
      </c>
      <c r="O24" s="26"/>
      <c r="P24" s="27">
        <f>N24*$O$6</f>
        <v>84</v>
      </c>
    </row>
    <row r="25" spans="1:18" s="20" customFormat="1" ht="12" thickBot="1" x14ac:dyDescent="0.3">
      <c r="A25" s="118" t="s">
        <v>46</v>
      </c>
      <c r="B25" s="119" t="s">
        <v>47</v>
      </c>
      <c r="C25" s="12"/>
      <c r="D25" s="31"/>
      <c r="E25" s="31"/>
      <c r="F25" s="14">
        <f>SUM(F26:F42)</f>
        <v>72</v>
      </c>
      <c r="G25" s="14">
        <f>SUM(G26:G42)</f>
        <v>0.2</v>
      </c>
      <c r="H25" s="14"/>
      <c r="I25" s="14">
        <f t="shared" si="0"/>
        <v>0</v>
      </c>
      <c r="J25" s="15"/>
      <c r="K25" s="16">
        <f>SUM(K26:K42)</f>
        <v>991</v>
      </c>
      <c r="L25" s="35"/>
      <c r="M25" s="36">
        <f>SUM(M26:M42)</f>
        <v>64.2</v>
      </c>
      <c r="N25" s="36">
        <f>SUM(N26:N42)</f>
        <v>136.19999999999999</v>
      </c>
      <c r="O25" s="37"/>
      <c r="P25" s="38">
        <f>SUM(P26:P42)</f>
        <v>1362</v>
      </c>
    </row>
    <row r="26" spans="1:18" ht="13.5" thickTop="1" x14ac:dyDescent="0.25">
      <c r="A26" s="110"/>
      <c r="B26" s="39" t="s">
        <v>48</v>
      </c>
      <c r="C26" s="133"/>
      <c r="D26" s="89"/>
      <c r="E26" s="89"/>
      <c r="F26" s="136"/>
      <c r="G26" s="90"/>
      <c r="H26" s="91"/>
      <c r="I26" s="90"/>
      <c r="J26" s="134"/>
      <c r="K26" s="135"/>
      <c r="L26" s="94"/>
      <c r="M26" s="83"/>
      <c r="N26" s="84"/>
      <c r="O26" s="85"/>
      <c r="P26" s="86"/>
    </row>
    <row r="27" spans="1:18" ht="12.75" x14ac:dyDescent="0.25">
      <c r="A27" s="122"/>
      <c r="B27" s="41" t="s">
        <v>49</v>
      </c>
      <c r="C27" s="42" t="s">
        <v>50</v>
      </c>
      <c r="D27" s="10" t="s">
        <v>39</v>
      </c>
      <c r="E27" s="139"/>
      <c r="F27" s="140"/>
      <c r="G27" s="22">
        <v>0.2</v>
      </c>
      <c r="H27" s="40"/>
      <c r="I27" s="22">
        <f t="shared" si="0"/>
        <v>0</v>
      </c>
      <c r="J27" s="98" t="s">
        <v>31</v>
      </c>
      <c r="K27" s="23">
        <v>1</v>
      </c>
      <c r="L27" s="29">
        <v>9</v>
      </c>
      <c r="M27" s="24">
        <f>K27*L27</f>
        <v>9</v>
      </c>
      <c r="N27" s="25">
        <f t="shared" si="1"/>
        <v>9</v>
      </c>
      <c r="O27" s="26"/>
      <c r="P27" s="27">
        <f>N27*$O$6</f>
        <v>90</v>
      </c>
    </row>
    <row r="28" spans="1:18" ht="22.5" x14ac:dyDescent="0.25">
      <c r="A28" s="121"/>
      <c r="B28" s="43" t="s">
        <v>76</v>
      </c>
      <c r="C28" s="87"/>
      <c r="D28" s="88"/>
      <c r="E28" s="89"/>
      <c r="F28" s="136"/>
      <c r="G28" s="90"/>
      <c r="H28" s="91"/>
      <c r="I28" s="90"/>
      <c r="J28" s="92"/>
      <c r="K28" s="93"/>
      <c r="L28" s="94"/>
      <c r="M28" s="83"/>
      <c r="N28" s="84"/>
      <c r="O28" s="85"/>
      <c r="P28" s="86"/>
    </row>
    <row r="29" spans="1:18" ht="12.75" x14ac:dyDescent="0.25">
      <c r="A29" s="121"/>
      <c r="B29" s="44" t="s">
        <v>79</v>
      </c>
      <c r="C29" s="42" t="s">
        <v>19</v>
      </c>
      <c r="D29" s="10" t="s">
        <v>80</v>
      </c>
      <c r="E29" s="98" t="s">
        <v>21</v>
      </c>
      <c r="F29" s="140">
        <v>8</v>
      </c>
      <c r="G29" s="22"/>
      <c r="H29" s="40"/>
      <c r="I29" s="22">
        <f t="shared" si="0"/>
        <v>0</v>
      </c>
      <c r="J29" s="98" t="s">
        <v>52</v>
      </c>
      <c r="K29" s="28">
        <v>300</v>
      </c>
      <c r="L29" s="29">
        <v>0.02</v>
      </c>
      <c r="M29" s="24">
        <f t="shared" ref="M29:M42" si="3">K29*L29</f>
        <v>6</v>
      </c>
      <c r="N29" s="25">
        <f t="shared" si="1"/>
        <v>14</v>
      </c>
      <c r="O29" s="26"/>
      <c r="P29" s="27">
        <f t="shared" ref="P29:P42" si="4">N29*$O$6</f>
        <v>140</v>
      </c>
    </row>
    <row r="30" spans="1:18" ht="12.75" x14ac:dyDescent="0.25">
      <c r="A30" s="121"/>
      <c r="B30" s="44" t="s">
        <v>53</v>
      </c>
      <c r="C30" s="42" t="s">
        <v>19</v>
      </c>
      <c r="D30" s="10" t="s">
        <v>81</v>
      </c>
      <c r="E30" s="98" t="s">
        <v>21</v>
      </c>
      <c r="F30" s="140">
        <v>8</v>
      </c>
      <c r="G30" s="22"/>
      <c r="H30" s="40"/>
      <c r="I30" s="22">
        <f t="shared" si="0"/>
        <v>0</v>
      </c>
      <c r="J30" s="98" t="s">
        <v>52</v>
      </c>
      <c r="K30" s="28">
        <v>200</v>
      </c>
      <c r="L30" s="29">
        <v>0.03</v>
      </c>
      <c r="M30" s="24">
        <f t="shared" si="3"/>
        <v>6</v>
      </c>
      <c r="N30" s="25">
        <f t="shared" si="1"/>
        <v>14</v>
      </c>
      <c r="O30" s="26"/>
      <c r="P30" s="27">
        <f t="shared" si="4"/>
        <v>140</v>
      </c>
    </row>
    <row r="31" spans="1:18" ht="12.75" x14ac:dyDescent="0.25">
      <c r="A31" s="121"/>
      <c r="B31" s="44" t="s">
        <v>83</v>
      </c>
      <c r="C31" s="42" t="s">
        <v>19</v>
      </c>
      <c r="D31" s="10" t="s">
        <v>82</v>
      </c>
      <c r="E31" s="98" t="s">
        <v>21</v>
      </c>
      <c r="F31" s="140">
        <v>8</v>
      </c>
      <c r="G31" s="22"/>
      <c r="H31" s="40"/>
      <c r="I31" s="22">
        <f t="shared" si="0"/>
        <v>0</v>
      </c>
      <c r="J31" s="98" t="s">
        <v>52</v>
      </c>
      <c r="K31" s="28">
        <v>100</v>
      </c>
      <c r="L31" s="29">
        <v>0.12</v>
      </c>
      <c r="M31" s="24">
        <f t="shared" si="3"/>
        <v>12</v>
      </c>
      <c r="N31" s="25">
        <f t="shared" si="1"/>
        <v>20</v>
      </c>
      <c r="O31" s="26"/>
      <c r="P31" s="27">
        <f t="shared" si="4"/>
        <v>200</v>
      </c>
    </row>
    <row r="32" spans="1:18" ht="12.75" x14ac:dyDescent="0.25">
      <c r="A32" s="121"/>
      <c r="B32" s="44" t="s">
        <v>84</v>
      </c>
      <c r="C32" s="42" t="s">
        <v>19</v>
      </c>
      <c r="D32" s="10" t="s">
        <v>82</v>
      </c>
      <c r="E32" s="98" t="s">
        <v>21</v>
      </c>
      <c r="F32" s="140">
        <v>8</v>
      </c>
      <c r="G32" s="22"/>
      <c r="H32" s="40"/>
      <c r="I32" s="22">
        <f t="shared" si="0"/>
        <v>0</v>
      </c>
      <c r="J32" s="98" t="s">
        <v>52</v>
      </c>
      <c r="K32" s="28">
        <v>150</v>
      </c>
      <c r="L32" s="29">
        <v>0.04</v>
      </c>
      <c r="M32" s="24">
        <f t="shared" si="3"/>
        <v>6</v>
      </c>
      <c r="N32" s="25">
        <f t="shared" si="1"/>
        <v>14</v>
      </c>
      <c r="O32" s="26"/>
      <c r="P32" s="27">
        <f t="shared" si="4"/>
        <v>140</v>
      </c>
    </row>
    <row r="33" spans="1:16" ht="12.75" x14ac:dyDescent="0.25">
      <c r="A33" s="121"/>
      <c r="B33" s="44" t="s">
        <v>85</v>
      </c>
      <c r="C33" s="42" t="s">
        <v>19</v>
      </c>
      <c r="D33" s="10" t="s">
        <v>78</v>
      </c>
      <c r="E33" s="98" t="s">
        <v>21</v>
      </c>
      <c r="F33" s="140">
        <v>8</v>
      </c>
      <c r="G33" s="22"/>
      <c r="H33" s="40"/>
      <c r="I33" s="22">
        <f t="shared" si="0"/>
        <v>0</v>
      </c>
      <c r="J33" s="98" t="s">
        <v>56</v>
      </c>
      <c r="K33" s="28">
        <v>30</v>
      </c>
      <c r="L33" s="29">
        <v>0.3</v>
      </c>
      <c r="M33" s="24">
        <f t="shared" si="3"/>
        <v>9</v>
      </c>
      <c r="N33" s="25">
        <f t="shared" si="1"/>
        <v>17</v>
      </c>
      <c r="O33" s="26"/>
      <c r="P33" s="27">
        <f t="shared" si="4"/>
        <v>170</v>
      </c>
    </row>
    <row r="34" spans="1:16" ht="12.75" x14ac:dyDescent="0.25">
      <c r="A34" s="121"/>
      <c r="B34" s="44"/>
      <c r="C34" s="42"/>
      <c r="D34" s="10"/>
      <c r="E34" s="98"/>
      <c r="F34" s="140"/>
      <c r="G34" s="22"/>
      <c r="H34" s="40"/>
      <c r="I34" s="22">
        <f t="shared" si="0"/>
        <v>0</v>
      </c>
      <c r="J34" s="98" t="s">
        <v>52</v>
      </c>
      <c r="K34" s="28"/>
      <c r="L34" s="29"/>
      <c r="M34" s="24">
        <f t="shared" si="3"/>
        <v>0</v>
      </c>
      <c r="N34" s="25">
        <f t="shared" si="1"/>
        <v>0</v>
      </c>
      <c r="O34" s="26"/>
      <c r="P34" s="27">
        <f t="shared" si="4"/>
        <v>0</v>
      </c>
    </row>
    <row r="35" spans="1:16" ht="12.75" x14ac:dyDescent="0.25">
      <c r="A35" s="121"/>
      <c r="B35" s="44"/>
      <c r="C35" s="42"/>
      <c r="D35" s="10"/>
      <c r="E35" s="98"/>
      <c r="F35" s="140"/>
      <c r="G35" s="22"/>
      <c r="H35" s="40"/>
      <c r="I35" s="22">
        <f t="shared" si="0"/>
        <v>0</v>
      </c>
      <c r="J35" s="98" t="s">
        <v>52</v>
      </c>
      <c r="K35" s="28"/>
      <c r="L35" s="29"/>
      <c r="M35" s="24">
        <f t="shared" si="3"/>
        <v>0</v>
      </c>
      <c r="N35" s="25">
        <f t="shared" si="1"/>
        <v>0</v>
      </c>
      <c r="O35" s="26"/>
      <c r="P35" s="27">
        <f t="shared" si="4"/>
        <v>0</v>
      </c>
    </row>
    <row r="36" spans="1:16" ht="12.75" x14ac:dyDescent="0.25">
      <c r="A36" s="121"/>
      <c r="B36" s="44"/>
      <c r="C36" s="42"/>
      <c r="D36" s="10" t="s">
        <v>54</v>
      </c>
      <c r="E36" s="98"/>
      <c r="F36" s="140"/>
      <c r="G36" s="22"/>
      <c r="H36" s="40"/>
      <c r="I36" s="22">
        <f t="shared" si="0"/>
        <v>0</v>
      </c>
      <c r="J36" s="98" t="s">
        <v>52</v>
      </c>
      <c r="K36" s="28"/>
      <c r="L36" s="29"/>
      <c r="M36" s="24">
        <f t="shared" si="3"/>
        <v>0</v>
      </c>
      <c r="N36" s="25">
        <f t="shared" si="1"/>
        <v>0</v>
      </c>
      <c r="O36" s="26"/>
      <c r="P36" s="27">
        <f t="shared" si="4"/>
        <v>0</v>
      </c>
    </row>
    <row r="37" spans="1:16" s="96" customFormat="1" ht="12.75" x14ac:dyDescent="0.25">
      <c r="A37" s="123"/>
      <c r="B37" s="95" t="s">
        <v>77</v>
      </c>
      <c r="C37" s="97"/>
      <c r="D37" s="89"/>
      <c r="E37" s="89"/>
      <c r="F37" s="136"/>
      <c r="G37" s="90"/>
      <c r="H37" s="91"/>
      <c r="I37" s="90"/>
      <c r="J37" s="92"/>
      <c r="K37" s="93"/>
      <c r="L37" s="94"/>
      <c r="M37" s="83"/>
      <c r="N37" s="84"/>
      <c r="O37" s="85"/>
      <c r="P37" s="86"/>
    </row>
    <row r="38" spans="1:16" ht="12.75" x14ac:dyDescent="0.25">
      <c r="A38" s="121"/>
      <c r="B38" s="44" t="s">
        <v>55</v>
      </c>
      <c r="C38" s="42" t="s">
        <v>19</v>
      </c>
      <c r="D38" s="10" t="s">
        <v>82</v>
      </c>
      <c r="E38" s="98" t="s">
        <v>21</v>
      </c>
      <c r="F38" s="140">
        <v>8</v>
      </c>
      <c r="G38" s="22"/>
      <c r="H38" s="40"/>
      <c r="I38" s="22">
        <f t="shared" si="0"/>
        <v>0</v>
      </c>
      <c r="J38" s="98" t="s">
        <v>56</v>
      </c>
      <c r="K38" s="28">
        <v>100</v>
      </c>
      <c r="L38" s="29">
        <v>0.03</v>
      </c>
      <c r="M38" s="24">
        <f t="shared" si="3"/>
        <v>3</v>
      </c>
      <c r="N38" s="25">
        <f t="shared" si="1"/>
        <v>11</v>
      </c>
      <c r="O38" s="26"/>
      <c r="P38" s="27">
        <f t="shared" si="4"/>
        <v>110</v>
      </c>
    </row>
    <row r="39" spans="1:16" ht="12.75" x14ac:dyDescent="0.25">
      <c r="A39" s="121"/>
      <c r="B39" s="45" t="s">
        <v>57</v>
      </c>
      <c r="C39" s="42" t="s">
        <v>19</v>
      </c>
      <c r="D39" s="10" t="s">
        <v>51</v>
      </c>
      <c r="E39" s="98" t="s">
        <v>21</v>
      </c>
      <c r="F39" s="140">
        <v>8</v>
      </c>
      <c r="G39" s="22"/>
      <c r="H39" s="40"/>
      <c r="I39" s="22">
        <f t="shared" si="0"/>
        <v>0</v>
      </c>
      <c r="J39" s="98" t="s">
        <v>56</v>
      </c>
      <c r="K39" s="28">
        <v>50</v>
      </c>
      <c r="L39" s="29">
        <v>0.04</v>
      </c>
      <c r="M39" s="24">
        <f t="shared" si="3"/>
        <v>2</v>
      </c>
      <c r="N39" s="25">
        <f t="shared" si="1"/>
        <v>10</v>
      </c>
      <c r="O39" s="26"/>
      <c r="P39" s="27">
        <f t="shared" si="4"/>
        <v>100</v>
      </c>
    </row>
    <row r="40" spans="1:16" ht="12.75" x14ac:dyDescent="0.25">
      <c r="A40" s="121"/>
      <c r="B40" s="21" t="s">
        <v>86</v>
      </c>
      <c r="C40" s="42" t="s">
        <v>19</v>
      </c>
      <c r="D40" s="10" t="s">
        <v>36</v>
      </c>
      <c r="E40" s="98" t="s">
        <v>21</v>
      </c>
      <c r="F40" s="140">
        <v>8</v>
      </c>
      <c r="G40" s="22"/>
      <c r="H40" s="40"/>
      <c r="I40" s="22">
        <f t="shared" si="0"/>
        <v>0</v>
      </c>
      <c r="J40" s="98" t="s">
        <v>56</v>
      </c>
      <c r="K40" s="28">
        <v>20</v>
      </c>
      <c r="L40" s="29">
        <v>0.4</v>
      </c>
      <c r="M40" s="24">
        <f t="shared" si="3"/>
        <v>8</v>
      </c>
      <c r="N40" s="25">
        <f t="shared" si="1"/>
        <v>16</v>
      </c>
      <c r="O40" s="26"/>
      <c r="P40" s="27">
        <f t="shared" si="4"/>
        <v>160</v>
      </c>
    </row>
    <row r="41" spans="1:16" ht="12.75" x14ac:dyDescent="0.25">
      <c r="A41" s="121"/>
      <c r="B41" s="21" t="s">
        <v>58</v>
      </c>
      <c r="C41" s="42" t="s">
        <v>19</v>
      </c>
      <c r="D41" s="10" t="s">
        <v>24</v>
      </c>
      <c r="E41" s="98" t="s">
        <v>21</v>
      </c>
      <c r="F41" s="140">
        <v>8</v>
      </c>
      <c r="G41" s="22"/>
      <c r="H41" s="40"/>
      <c r="I41" s="22">
        <f t="shared" si="0"/>
        <v>0</v>
      </c>
      <c r="J41" s="98" t="s">
        <v>56</v>
      </c>
      <c r="K41" s="28">
        <v>40</v>
      </c>
      <c r="L41" s="29">
        <v>0.08</v>
      </c>
      <c r="M41" s="24">
        <f t="shared" si="3"/>
        <v>3.2</v>
      </c>
      <c r="N41" s="25">
        <f t="shared" si="1"/>
        <v>11.2</v>
      </c>
      <c r="O41" s="26"/>
      <c r="P41" s="27">
        <f t="shared" si="4"/>
        <v>112</v>
      </c>
    </row>
    <row r="42" spans="1:16" ht="13.5" thickBot="1" x14ac:dyDescent="0.3">
      <c r="A42" s="121"/>
      <c r="B42" s="21"/>
      <c r="C42" s="42"/>
      <c r="D42" s="10"/>
      <c r="E42" s="98"/>
      <c r="F42" s="140"/>
      <c r="G42" s="22"/>
      <c r="H42" s="40"/>
      <c r="I42" s="22">
        <f t="shared" si="0"/>
        <v>0</v>
      </c>
      <c r="J42" s="98"/>
      <c r="K42" s="28"/>
      <c r="L42" s="29">
        <v>0</v>
      </c>
      <c r="M42" s="24">
        <f t="shared" si="3"/>
        <v>0</v>
      </c>
      <c r="N42" s="25">
        <f t="shared" si="1"/>
        <v>0</v>
      </c>
      <c r="O42" s="26"/>
      <c r="P42" s="27">
        <f t="shared" si="4"/>
        <v>0</v>
      </c>
    </row>
    <row r="43" spans="1:16" s="20" customFormat="1" ht="12" thickBot="1" x14ac:dyDescent="0.3">
      <c r="A43" s="118" t="s">
        <v>59</v>
      </c>
      <c r="B43" s="119" t="s">
        <v>60</v>
      </c>
      <c r="C43" s="12"/>
      <c r="D43" s="31"/>
      <c r="E43" s="31" t="s">
        <v>61</v>
      </c>
      <c r="F43" s="46">
        <f>SUM(F44:F47)</f>
        <v>0</v>
      </c>
      <c r="G43" s="14">
        <f>SUM(G44:G47)</f>
        <v>12</v>
      </c>
      <c r="H43" s="14"/>
      <c r="I43" s="14">
        <f>SUM(I44:I47)</f>
        <v>300</v>
      </c>
      <c r="J43" s="15"/>
      <c r="K43" s="16">
        <f>SUM(K44:K47)</f>
        <v>200</v>
      </c>
      <c r="L43" s="32"/>
      <c r="M43" s="47">
        <f>SUM(M44:M47)</f>
        <v>80</v>
      </c>
      <c r="N43" s="36">
        <f>M43+F43+I43</f>
        <v>380</v>
      </c>
      <c r="O43" s="37"/>
      <c r="P43" s="38">
        <f>SUM(P44:P47)</f>
        <v>3800</v>
      </c>
    </row>
    <row r="44" spans="1:16" ht="13.5" thickTop="1" x14ac:dyDescent="0.25">
      <c r="A44" s="110"/>
      <c r="B44" s="124" t="s">
        <v>62</v>
      </c>
      <c r="C44" s="9" t="s">
        <v>26</v>
      </c>
      <c r="D44" s="10" t="s">
        <v>51</v>
      </c>
      <c r="E44" s="98"/>
      <c r="F44" s="140"/>
      <c r="G44" s="48">
        <v>12</v>
      </c>
      <c r="H44" s="48">
        <v>25</v>
      </c>
      <c r="I44" s="49">
        <f t="shared" si="0"/>
        <v>300</v>
      </c>
      <c r="J44" s="98" t="s">
        <v>21</v>
      </c>
      <c r="K44" s="50"/>
      <c r="L44" s="51"/>
      <c r="M44" s="52"/>
      <c r="N44" s="53">
        <f>M44+F44+I44</f>
        <v>300</v>
      </c>
      <c r="O44" s="54"/>
      <c r="P44" s="55">
        <f t="shared" ref="P44:P50" si="5">N44*$O$6</f>
        <v>3000</v>
      </c>
    </row>
    <row r="45" spans="1:16" ht="12.75" x14ac:dyDescent="0.25">
      <c r="A45" s="110"/>
      <c r="B45" s="124" t="s">
        <v>63</v>
      </c>
      <c r="C45" s="9" t="s">
        <v>26</v>
      </c>
      <c r="D45" s="10" t="s">
        <v>51</v>
      </c>
      <c r="E45" s="138"/>
      <c r="F45" s="138"/>
      <c r="G45" s="22"/>
      <c r="H45" s="22"/>
      <c r="I45" s="56">
        <f t="shared" si="0"/>
        <v>0</v>
      </c>
      <c r="J45" s="98"/>
      <c r="K45" s="23"/>
      <c r="L45" s="29"/>
      <c r="M45" s="24"/>
      <c r="N45" s="57">
        <f>M45+F45+I45</f>
        <v>0</v>
      </c>
      <c r="O45" s="26"/>
      <c r="P45" s="27">
        <f t="shared" si="5"/>
        <v>0</v>
      </c>
    </row>
    <row r="46" spans="1:16" ht="12.75" x14ac:dyDescent="0.25">
      <c r="A46" s="110"/>
      <c r="B46" s="124" t="s">
        <v>64</v>
      </c>
      <c r="C46" s="11" t="s">
        <v>65</v>
      </c>
      <c r="D46" s="10" t="s">
        <v>51</v>
      </c>
      <c r="E46" s="138"/>
      <c r="F46" s="138"/>
      <c r="G46" s="22"/>
      <c r="H46" s="22"/>
      <c r="I46" s="56">
        <f t="shared" si="0"/>
        <v>0</v>
      </c>
      <c r="J46" s="98" t="s">
        <v>33</v>
      </c>
      <c r="K46" s="23">
        <v>200</v>
      </c>
      <c r="L46" s="29">
        <v>0.4</v>
      </c>
      <c r="M46" s="24">
        <f>K46*L46</f>
        <v>80</v>
      </c>
      <c r="N46" s="57">
        <f>M46+F46+I46</f>
        <v>80</v>
      </c>
      <c r="O46" s="26"/>
      <c r="P46" s="27">
        <f t="shared" si="5"/>
        <v>800</v>
      </c>
    </row>
    <row r="47" spans="1:16" ht="13.5" thickBot="1" x14ac:dyDescent="0.3">
      <c r="A47" s="110"/>
      <c r="B47" s="124" t="s">
        <v>66</v>
      </c>
      <c r="C47" s="58"/>
      <c r="D47" s="10" t="s">
        <v>51</v>
      </c>
      <c r="E47" s="138"/>
      <c r="F47" s="138"/>
      <c r="G47" s="22"/>
      <c r="H47" s="22"/>
      <c r="I47" s="22">
        <f t="shared" si="0"/>
        <v>0</v>
      </c>
      <c r="J47" s="98" t="s">
        <v>21</v>
      </c>
      <c r="K47" s="23"/>
      <c r="L47" s="29"/>
      <c r="M47" s="24">
        <f>K47*L47</f>
        <v>0</v>
      </c>
      <c r="N47" s="25">
        <f>M47+F47+I47</f>
        <v>0</v>
      </c>
      <c r="O47" s="26"/>
      <c r="P47" s="27">
        <f t="shared" si="5"/>
        <v>0</v>
      </c>
    </row>
    <row r="48" spans="1:16" ht="12" x14ac:dyDescent="0.25">
      <c r="A48" s="125"/>
      <c r="B48" s="126" t="s">
        <v>67</v>
      </c>
      <c r="C48" s="59"/>
      <c r="D48" s="60"/>
      <c r="E48" s="60"/>
      <c r="F48" s="141">
        <f>SUM(F9:F47)/2</f>
        <v>129</v>
      </c>
      <c r="G48" s="141"/>
      <c r="H48" s="141"/>
      <c r="I48" s="141">
        <f>SUM(I9:I47)/2</f>
        <v>440</v>
      </c>
      <c r="J48" s="61"/>
      <c r="K48" s="142"/>
      <c r="L48" s="62"/>
      <c r="M48" s="63">
        <f>SUM(M9:M47)/2</f>
        <v>221.2</v>
      </c>
      <c r="N48" s="64">
        <f>SUM(N9:N47)/2</f>
        <v>790.19999999999993</v>
      </c>
      <c r="O48" s="65"/>
      <c r="P48" s="66">
        <f t="shared" si="5"/>
        <v>7901.9999999999991</v>
      </c>
    </row>
    <row r="49" spans="1:16" ht="12" x14ac:dyDescent="0.25">
      <c r="A49" s="127"/>
      <c r="B49" s="128" t="s">
        <v>68</v>
      </c>
      <c r="C49" s="67"/>
      <c r="D49" s="68"/>
      <c r="E49" s="68"/>
      <c r="F49" s="68"/>
      <c r="G49" s="143"/>
      <c r="H49" s="143"/>
      <c r="I49" s="143"/>
      <c r="J49" s="69" t="s">
        <v>31</v>
      </c>
      <c r="K49" s="144">
        <v>800</v>
      </c>
      <c r="L49" s="70">
        <v>1.8</v>
      </c>
      <c r="M49" s="71"/>
      <c r="N49" s="72">
        <f>K49*L49</f>
        <v>1440</v>
      </c>
      <c r="O49" s="73"/>
      <c r="P49" s="74">
        <f t="shared" si="5"/>
        <v>14400</v>
      </c>
    </row>
    <row r="50" spans="1:16" ht="12" x14ac:dyDescent="0.25">
      <c r="A50" s="127"/>
      <c r="B50" s="128" t="s">
        <v>69</v>
      </c>
      <c r="C50" s="75"/>
      <c r="D50" s="68"/>
      <c r="E50" s="68"/>
      <c r="F50" s="68"/>
      <c r="G50" s="143"/>
      <c r="H50" s="143"/>
      <c r="I50" s="143"/>
      <c r="J50" s="76"/>
      <c r="K50" s="145"/>
      <c r="L50" s="77"/>
      <c r="M50" s="71"/>
      <c r="N50" s="72">
        <f>N49-N48</f>
        <v>649.80000000000007</v>
      </c>
      <c r="O50" s="73"/>
      <c r="P50" s="74">
        <f t="shared" si="5"/>
        <v>6498.0000000000009</v>
      </c>
    </row>
    <row r="51" spans="1:16" ht="12.75" thickBot="1" x14ac:dyDescent="0.3">
      <c r="A51" s="129"/>
      <c r="B51" s="130" t="s">
        <v>70</v>
      </c>
      <c r="C51" s="131"/>
      <c r="D51" s="132"/>
      <c r="E51" s="132"/>
      <c r="F51" s="132"/>
      <c r="G51" s="78"/>
      <c r="H51" s="78"/>
      <c r="I51" s="78"/>
      <c r="J51" s="78"/>
      <c r="K51" s="78"/>
      <c r="L51" s="78"/>
      <c r="M51" s="79"/>
      <c r="N51" s="80">
        <f>N50/N48*100</f>
        <v>82.232346241457876</v>
      </c>
      <c r="O51" s="81"/>
      <c r="P51" s="82">
        <f>P50/P48*100</f>
        <v>82.232346241457876</v>
      </c>
    </row>
  </sheetData>
  <mergeCells count="14">
    <mergeCell ref="G7:I7"/>
    <mergeCell ref="J7:M7"/>
    <mergeCell ref="N7:N8"/>
    <mergeCell ref="O7:P8"/>
    <mergeCell ref="A2:P2"/>
    <mergeCell ref="A3:P3"/>
    <mergeCell ref="A4:P4"/>
    <mergeCell ref="A5:P5"/>
    <mergeCell ref="A6:A8"/>
    <mergeCell ref="B6:B8"/>
    <mergeCell ref="C6:C8"/>
    <mergeCell ref="D6:D8"/>
    <mergeCell ref="E6:N6"/>
    <mergeCell ref="E7:F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Плододаващи череши</vt:lpstr>
      <vt:lpstr>'Плододаващи череши'!Print_Area</vt:lpstr>
    </vt:vector>
  </TitlesOfParts>
  <Company>Land Source of Income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LSIF</dc:creator>
  <cp:lastModifiedBy>Land Source of Income Foundation</cp:lastModifiedBy>
  <cp:lastPrinted>2020-05-01T18:07:19Z</cp:lastPrinted>
  <dcterms:created xsi:type="dcterms:W3CDTF">2016-12-29T14:49:55Z</dcterms:created>
  <dcterms:modified xsi:type="dcterms:W3CDTF">2020-05-01T18:08:25Z</dcterms:modified>
</cp:coreProperties>
</file>